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1" sheetId="1" r:id="rId1"/>
  </sheets>
  <definedNames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<sst xmlns="http://schemas.openxmlformats.org/spreadsheetml/2006/main" count="341" uniqueCount="316">
  <si>
    <t>Račun iz računskog plana</t>
  </si>
  <si>
    <t>OPIS</t>
  </si>
  <si>
    <t>AOP oznaka</t>
  </si>
  <si>
    <t>3</t>
  </si>
  <si>
    <t>Rashodi poslovanja</t>
  </si>
  <si>
    <t>Rashodi za zaposlene</t>
  </si>
  <si>
    <t>Plaće za redovan rad</t>
  </si>
  <si>
    <t>Ostali rashodi za zaposlene</t>
  </si>
  <si>
    <t>Doprinos za zapošljavanje</t>
  </si>
  <si>
    <t>Materijalni rashodi</t>
  </si>
  <si>
    <t>Službena putovanja</t>
  </si>
  <si>
    <t>Uredski materijal i ostali mat.</t>
  </si>
  <si>
    <t>Energija</t>
  </si>
  <si>
    <t>Usluge promiđbe i informiranja</t>
  </si>
  <si>
    <t>Komunalne usluge</t>
  </si>
  <si>
    <t>Računalne usluge</t>
  </si>
  <si>
    <t>Naknade za rad predstav.i izvrš.tijela,povj.,</t>
  </si>
  <si>
    <t>Premije osiguranja</t>
  </si>
  <si>
    <t>Reprezentacija</t>
  </si>
  <si>
    <t>Ostali nespomenuti rashodi poslovanja</t>
  </si>
  <si>
    <t>Financijski rashodi</t>
  </si>
  <si>
    <t>Bankarske usluge i platni promet</t>
  </si>
  <si>
    <t xml:space="preserve">Projekt: Opremanje poslovnih prostorija </t>
  </si>
  <si>
    <t>Rashodi za nabavu proiz.dugotrajne imovine</t>
  </si>
  <si>
    <t>Ulaganje u računalne programe</t>
  </si>
  <si>
    <t>UKUPNO PROJEKT</t>
  </si>
  <si>
    <t>UKUPNO AKTIVNOST</t>
  </si>
  <si>
    <t>Program: Djelatnost Ustanove</t>
  </si>
  <si>
    <t>Plaće (Bruto)</t>
  </si>
  <si>
    <t>Doprinosi za obvezno  za zdravstveno osiguranje</t>
  </si>
  <si>
    <t>Doprinosi na plaće</t>
  </si>
  <si>
    <t>Naknade troškova zaposlenima</t>
  </si>
  <si>
    <t>Naknade za prijevoz, rad na terenu i odvojeni</t>
  </si>
  <si>
    <t>Rashodi za materijal i energiju</t>
  </si>
  <si>
    <t>Sitan inventar i auto gume</t>
  </si>
  <si>
    <t>Rashodi za usluge</t>
  </si>
  <si>
    <t>Zatezne kamate</t>
  </si>
  <si>
    <t>Postrojenja i oprema</t>
  </si>
  <si>
    <t>Nematerijalna proizvedena imovina</t>
  </si>
  <si>
    <t>PRIHODI POSLOVANJA</t>
  </si>
  <si>
    <t>Pomoći iz proračuna</t>
  </si>
  <si>
    <t>Prihodi od prodaje proizvoda i robe te pruženih usluga i prihodi od donacija</t>
  </si>
  <si>
    <t>Prihodi od prodaje proizvoda i robe te pruženih usluga</t>
  </si>
  <si>
    <t>Prihodi od prodaje proizvoda i robe</t>
  </si>
  <si>
    <t>Donacije od pravnih i fizičkih osoba izvan općeg proračuna</t>
  </si>
  <si>
    <t>Prihodi iz proračuna</t>
  </si>
  <si>
    <t>Prihodi iz proračuna za financiranje redovne djelatnosti proračunskih korisnika</t>
  </si>
  <si>
    <t>Prihodi za financiranje rashoda poslovanja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</si>
  <si>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</si>
  <si>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</si>
  <si>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</si>
  <si>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</si>
  <si>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</si>
  <si>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</si>
  <si>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</si>
  <si>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</si>
  <si>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</si>
  <si>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</si>
  <si>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</si>
  <si>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</si>
  <si>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</si>
  <si>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</si>
  <si>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</si>
  <si>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</si>
  <si>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</si>
  <si>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</si>
  <si>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</si>
  <si>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</si>
  <si>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</si>
  <si>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</si>
  <si>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</si>
  <si>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</si>
  <si>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</si>
  <si>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</si>
  <si>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</si>
  <si>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</si>
  <si>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</si>
  <si>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</si>
  <si>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</si>
  <si>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</si>
  <si>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</si>
  <si>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</si>
  <si>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</si>
  <si>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</si>
  <si>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</si>
  <si>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</si>
  <si>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</si>
  <si>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</si>
  <si>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</si>
  <si>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</si>
  <si>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</si>
  <si>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</si>
  <si>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</si>
  <si>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</si>
  <si>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</si>
  <si>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</si>
  <si>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</si>
  <si>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</si>
  <si>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</si>
  <si>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055</t>
  </si>
  <si>
    <t>056</t>
  </si>
  <si>
    <t>057</t>
  </si>
  <si>
    <t>Kapitalne donacije</t>
  </si>
  <si>
    <t xml:space="preserve">OSTVARENO U IZVJEŠTAJNOM RAZDOBLJU </t>
  </si>
  <si>
    <t>058</t>
  </si>
  <si>
    <t>059</t>
  </si>
  <si>
    <t>A.  RAČUN PRIHODA I RASHODA</t>
  </si>
  <si>
    <t>6</t>
  </si>
  <si>
    <t>Prihodi poslovanja</t>
  </si>
  <si>
    <t>7</t>
  </si>
  <si>
    <t>Prihodi od prodaje nefinancijske imovine</t>
  </si>
  <si>
    <t>4</t>
  </si>
  <si>
    <t>Rashodi za nabavu nefinancijske imovine</t>
  </si>
  <si>
    <t>B. 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</si>
  <si>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</si>
  <si>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</si>
  <si>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</si>
  <si>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</si>
  <si>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</si>
  <si>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 SREDSTVA IZ PRETHODNIH GODINA (VIŠAK PRIHODA)</t>
  </si>
  <si>
    <t>9</t>
  </si>
  <si>
    <t>PLAN</t>
  </si>
  <si>
    <t>Vlastiti izvori (višak-manjak)</t>
  </si>
  <si>
    <t>INDEKS            (5/4 X 100)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</si>
  <si>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</si>
  <si>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</si>
  <si>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</si>
  <si>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</si>
  <si>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</si>
  <si>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</si>
  <si>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</si>
  <si>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</si>
  <si>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</si>
  <si>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</si>
  <si>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</si>
  <si>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</si>
  <si>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</si>
  <si>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</si>
  <si>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</si>
  <si>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Uredska oprema i namještaj</t>
  </si>
  <si>
    <t>Komunikacijska oprema</t>
  </si>
  <si>
    <t>075</t>
  </si>
  <si>
    <t>077</t>
  </si>
  <si>
    <t>Oprema za održavanje i zaštitu</t>
  </si>
  <si>
    <t>Medicinska i laboratorijska oprema</t>
  </si>
  <si>
    <t>Instrumenti, uređaji i strojevi</t>
  </si>
  <si>
    <t xml:space="preserve">Uređaji, strojevi i oprema za ostale namjene </t>
  </si>
  <si>
    <t>Ostala nematerijalna proizvedena imovina</t>
  </si>
  <si>
    <t>Rashodi za dodatna ulaganja na nefinacijkoj imovini</t>
  </si>
  <si>
    <t>Dodatna ulaganja na građevinskim objektima</t>
  </si>
  <si>
    <t>Dodatna ulaganja na postrojenima i opremi</t>
  </si>
  <si>
    <t>Dodatna ulaganja na prijevoznim sredstvima</t>
  </si>
  <si>
    <t>Ostali financijski rashodi</t>
  </si>
  <si>
    <t>Stručno usavršavanje zaposlenika</t>
  </si>
  <si>
    <t>Ostale naknade troškova zaposlenima</t>
  </si>
  <si>
    <t>Materijal i sirovine</t>
  </si>
  <si>
    <t>Materijal i dijelovi za tek.i investicijsko održavanje</t>
  </si>
  <si>
    <t>Službena, radna i zaštitna odjeća io obuća</t>
  </si>
  <si>
    <t>Zakupnine i najamnine</t>
  </si>
  <si>
    <t>Zdravstvene i veterinarske usluge</t>
  </si>
  <si>
    <t>Ostale usluge</t>
  </si>
  <si>
    <t>Naknade troškova osobama izvan radnog odnosa</t>
  </si>
  <si>
    <t>Pristojbe i naknade</t>
  </si>
  <si>
    <t>Negativne teč.razlike i razlike zbog primjene valutne klauzule</t>
  </si>
  <si>
    <t>Ostali nespomenuti financijski rashodi</t>
  </si>
  <si>
    <t>Naknade građanima i kućanstvima u novcu</t>
  </si>
  <si>
    <t>Naknade građanima i kućanstvima na temelju osiguranja i druge naknade</t>
  </si>
  <si>
    <t>Ostale naknade građanima i kućanstvima</t>
  </si>
  <si>
    <t>Prihodi od upravnih i admin.pristojbi,prist.po pos.propisima i naknada</t>
  </si>
  <si>
    <t>Prihodi po posebnim propisima</t>
  </si>
  <si>
    <t>Ostali nespomenuti prihodi</t>
  </si>
  <si>
    <t>Kazne, upravne mjere i ostali prihodi</t>
  </si>
  <si>
    <t>Ostali prihodi</t>
  </si>
  <si>
    <t>VIŠAK/MANJAK -PRIHODA/PRIMITAKA RASPOLOŽIV U SLJEDEĆEM RAZDOBLJU</t>
  </si>
  <si>
    <t>076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</si>
  <si>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</si>
  <si>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</si>
  <si>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</si>
  <si>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</si>
  <si>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</si>
  <si>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</si>
  <si>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</si>
  <si>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</si>
  <si>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</si>
  <si>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</si>
  <si>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</si>
  <si>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</si>
  <si>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</si>
  <si>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</si>
  <si>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</si>
  <si>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</si>
  <si>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</si>
  <si>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</si>
  <si>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</si>
  <si>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</si>
  <si>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</si>
  <si>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</si>
  <si>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</si>
  <si>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</si>
  <si>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</si>
  <si>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</si>
  <si>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</si>
  <si>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</si>
  <si>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</si>
  <si>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</si>
  <si>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</si>
  <si>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Prihodi za finan. rashoda za nefin.imovinu</t>
  </si>
  <si>
    <t>Prihodi na temelju ugovornih obveza</t>
  </si>
  <si>
    <t>Prihodi od pruženih usluga</t>
  </si>
  <si>
    <t>PRIHODI OD PRODAJE NEFINANCIJSKE IMOVINE</t>
  </si>
  <si>
    <t>Prihodi od prodaje građevinskih objekata</t>
  </si>
  <si>
    <t>Prihodi od prodaje proizvedene dugotrajne imovine</t>
  </si>
  <si>
    <t>Stambeni objekti</t>
  </si>
  <si>
    <t>Prihodi od prodaje postrojenja i opreme</t>
  </si>
  <si>
    <t>Uređaji, strojevi i oprema za ostale namjene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</si>
  <si>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</si>
  <si>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</si>
  <si>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</si>
  <si>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</si>
  <si>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</si>
  <si>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</si>
  <si>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</si>
  <si>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</si>
  <si>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</si>
  <si>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</si>
  <si>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</si>
  <si>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</si>
  <si>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Tekuće donacije</t>
  </si>
  <si>
    <t>Usluge telefona, pošte i prijevoza</t>
  </si>
  <si>
    <t>Usluge tekućeg i investicijskog  održavanja</t>
  </si>
  <si>
    <t>Intelektualne i osobne usluge</t>
  </si>
  <si>
    <t>Članarine</t>
  </si>
  <si>
    <t>Kamate na primljene kredite i zajmove</t>
  </si>
  <si>
    <t>Kamte za primlj.kred i zaj.-kreditn i ost.fin.inst.u javnom sektoru</t>
  </si>
  <si>
    <t>Naknade građanima i kućanstvima u naravi</t>
  </si>
  <si>
    <t>Ostali rashodi</t>
  </si>
  <si>
    <t>Tekuće donacije u novcu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</si>
  <si>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</si>
  <si>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</si>
  <si>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</si>
  <si>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</si>
  <si>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šteta zaposlenicima</t>
  </si>
  <si>
    <t>Ugovorene kazne i ostale naknade šteta</t>
  </si>
  <si>
    <t>Rashodi za nabavu neproiz.dugotrajne imovine</t>
  </si>
  <si>
    <t>Nematerijalna imovina</t>
  </si>
  <si>
    <t>Ostala prava</t>
  </si>
  <si>
    <t>Ostala nematerijalna imovina</t>
  </si>
  <si>
    <t>Predujmovi za nabavu neproizvedene imovine</t>
  </si>
  <si>
    <t>Građevinski objekti</t>
  </si>
  <si>
    <t>Poslovni objekti</t>
  </si>
  <si>
    <t xml:space="preserve">Ostali građevinski objekti </t>
  </si>
  <si>
    <t>Sportska i glazbena oprema</t>
  </si>
  <si>
    <t>Umjetnička, literarna i znanstvena djela</t>
  </si>
  <si>
    <t>Dodatna ulaganja nza ostalu nefinancijsku imovinu</t>
  </si>
  <si>
    <t>Izdaci za otplatu glavnice primljenih kredita i zajmova</t>
  </si>
  <si>
    <t>Otplata glavice primljenih kredita i zajmova od kreditnih i ostalih financijsk,institucija u javnom sektoru</t>
  </si>
  <si>
    <t>Otplata glavice primljenih zajmova od ostalih financijsk,instit. u javnom sektoru</t>
  </si>
  <si>
    <t>Otplata glavice primljenih kredita i zajmova od kreditnih i ostalih financij.institucija izvan javnog sektora</t>
  </si>
  <si>
    <t>Otplata glavice primljenih kredita od tuzemnih kredit.instit. izvan javnog sektora</t>
  </si>
  <si>
    <t>Otplata glavice primljenih zajmova od ostalih tuzemnih kredit.instit. izvan javnog sektora</t>
  </si>
  <si>
    <t xml:space="preserve">UKUPNO 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</si>
  <si>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</si>
  <si>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</si>
  <si>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</si>
  <si>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</si>
  <si>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</si>
  <si>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</si>
  <si>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</si>
  <si>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</si>
  <si>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</si>
  <si>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</si>
  <si>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</si>
  <si>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</si>
  <si>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</si>
  <si>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</si>
  <si>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</si>
  <si>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</si>
  <si>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</si>
  <si>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</si>
  <si>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</si>
  <si>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</si>
  <si>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152</t>
  </si>
  <si>
    <t>142</t>
  </si>
  <si>
    <t>143</t>
  </si>
  <si>
    <t>144</t>
  </si>
  <si>
    <t>145</t>
  </si>
  <si>
    <t>146</t>
  </si>
  <si>
    <t>147</t>
  </si>
  <si>
    <t>148</t>
  </si>
  <si>
    <t>150</t>
  </si>
  <si>
    <t>149</t>
  </si>
  <si>
    <t>151</t>
  </si>
  <si>
    <t>153</t>
  </si>
  <si>
    <t>154</t>
  </si>
  <si>
    <t>155</t>
  </si>
  <si>
    <t>156</t>
  </si>
  <si>
    <t>157</t>
  </si>
  <si>
    <t>158</t>
  </si>
  <si>
    <t>2. UKUPNI RASHODI I IZDACI</t>
  </si>
  <si>
    <t>1. UKUPNO PRIHODI I PRIMICI</t>
  </si>
  <si>
    <t xml:space="preserve"> </t>
  </si>
  <si>
    <t>Knjige u knjižnici</t>
  </si>
  <si>
    <t>Pomoći unutar općeg proračuna</t>
  </si>
  <si>
    <t xml:space="preserve">                                                    RAVNATELJ:</t>
  </si>
  <si>
    <t>Pomoći iz proračuna JLS</t>
  </si>
  <si>
    <t>Prijenosi između  EU  i prorač.korisnika</t>
  </si>
  <si>
    <t xml:space="preserve">Pripravništvo </t>
  </si>
  <si>
    <t xml:space="preserve">Tekuće pomoći iz proračuna  </t>
  </si>
  <si>
    <t>RAVNATELJ:</t>
  </si>
  <si>
    <t>Tekući prijenosi  prorač.korisn.istog prorač,</t>
  </si>
  <si>
    <t xml:space="preserve">RAZLIKA </t>
  </si>
  <si>
    <t>RAČUNOVOĐA:</t>
  </si>
  <si>
    <t>USTANOVA</t>
  </si>
  <si>
    <t xml:space="preserve">SREDNJA ŠKOLA  GRAČAC          </t>
  </si>
  <si>
    <t>Danijela Zec,dipl.oecc.</t>
  </si>
  <si>
    <t>Ivana Jelinčić lasić, dipl.psiholog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</si>
</sst>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1">
    <font>
      <sz val="11"/>
      <color indexed="8"/>
      <name val="Calibri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0" fontId="2" fillId="32" borderId="10" xfId="0" applyNumberFormat="1" applyFont="1" applyFill="1" applyBorder="1" applyAlignment="1">
      <alignment horizontal="center"/>
    </xf>
    <xf numFmtId="0" fontId="1" fillId="32" borderId="11" xfId="0" applyNumberFormat="1" applyFont="1" applyFill="1" applyBorder="1" applyAlignment="1">
      <alignment horizontal="left"/>
    </xf>
    <xf numFmtId="49" fontId="13" fillId="4" borderId="0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49" fontId="3" fillId="0" borderId="0" xfId="50" applyNumberFormat="1" applyFont="1" applyBorder="1" applyAlignment="1">
      <alignment horizontal="center" wrapText="1"/>
      <protection/>
    </xf>
    <xf numFmtId="49" fontId="3" fillId="0" borderId="0" xfId="50" applyNumberFormat="1" applyFont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4" fontId="3" fillId="0" borderId="0" xfId="50" applyNumberFormat="1" applyFont="1">
      <alignment/>
      <protection/>
    </xf>
    <xf numFmtId="49" fontId="6" fillId="0" borderId="0" xfId="50" applyNumberFormat="1" applyFont="1">
      <alignment/>
      <protection/>
    </xf>
    <xf numFmtId="49" fontId="3" fillId="0" borderId="0" xfId="50" applyNumberFormat="1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9" fontId="5" fillId="4" borderId="0" xfId="50" applyNumberFormat="1" applyFill="1">
      <alignment/>
      <protection/>
    </xf>
    <xf numFmtId="0" fontId="13" fillId="4" borderId="0" xfId="0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/>
    </xf>
    <xf numFmtId="49" fontId="6" fillId="4" borderId="0" xfId="50" applyNumberFormat="1" applyFont="1" applyFill="1">
      <alignment/>
      <protection/>
    </xf>
    <xf numFmtId="4" fontId="12" fillId="4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49" fontId="13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 quotePrefix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/>
    </xf>
    <xf numFmtId="49" fontId="2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left"/>
    </xf>
    <xf numFmtId="0" fontId="17" fillId="35" borderId="0" xfId="0" applyFont="1" applyFill="1" applyBorder="1" applyAlignment="1">
      <alignment horizontal="center" vertical="center" wrapText="1"/>
    </xf>
    <xf numFmtId="49" fontId="14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49" fontId="18" fillId="4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3" borderId="0" xfId="0" applyNumberFormat="1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4" fontId="16" fillId="3" borderId="21" xfId="0" applyNumberFormat="1" applyFont="1" applyFill="1" applyBorder="1" applyAlignment="1">
      <alignment horizontal="right" vertical="center" wrapText="1"/>
    </xf>
    <xf numFmtId="4" fontId="16" fillId="4" borderId="21" xfId="0" applyNumberFormat="1" applyFont="1" applyFill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3" fillId="34" borderId="21" xfId="0" applyNumberFormat="1" applyFont="1" applyFill="1" applyBorder="1" applyAlignment="1">
      <alignment horizontal="right" vertical="center" wrapText="1"/>
    </xf>
    <xf numFmtId="4" fontId="12" fillId="34" borderId="21" xfId="0" applyNumberFormat="1" applyFont="1" applyFill="1" applyBorder="1" applyAlignment="1">
      <alignment horizontal="right" vertical="center" wrapText="1"/>
    </xf>
    <xf numFmtId="4" fontId="13" fillId="0" borderId="21" xfId="0" applyNumberFormat="1" applyFont="1" applyFill="1" applyBorder="1" applyAlignment="1">
      <alignment horizontal="right" vertical="center" wrapText="1"/>
    </xf>
    <xf numFmtId="4" fontId="15" fillId="35" borderId="2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4" fillId="34" borderId="21" xfId="0" applyNumberFormat="1" applyFont="1" applyFill="1" applyBorder="1" applyAlignment="1">
      <alignment horizontal="right"/>
    </xf>
    <xf numFmtId="4" fontId="15" fillId="32" borderId="21" xfId="0" applyNumberFormat="1" applyFont="1" applyFill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5" fillId="34" borderId="21" xfId="0" applyNumberFormat="1" applyFont="1" applyFill="1" applyBorder="1" applyAlignment="1">
      <alignment horizontal="right"/>
    </xf>
    <xf numFmtId="4" fontId="15" fillId="34" borderId="21" xfId="0" applyNumberFormat="1" applyFont="1" applyFill="1" applyBorder="1" applyAlignment="1">
      <alignment horizontal="right" vertical="center" wrapText="1"/>
    </xf>
    <xf numFmtId="4" fontId="11" fillId="33" borderId="21" xfId="0" applyNumberFormat="1" applyFont="1" applyFill="1" applyBorder="1" applyAlignment="1">
      <alignment horizontal="right"/>
    </xf>
    <xf numFmtId="4" fontId="16" fillId="0" borderId="21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49" fontId="3" fillId="4" borderId="0" xfId="50" applyNumberFormat="1" applyFont="1" applyFill="1" applyBorder="1" applyAlignment="1">
      <alignment horizontal="left" vertical="center" wrapText="1"/>
      <protection/>
    </xf>
    <xf numFmtId="0" fontId="0" fillId="4" borderId="0" xfId="0" applyFill="1" applyAlignment="1">
      <alignment horizontal="left" vertical="center"/>
    </xf>
    <xf numFmtId="49" fontId="3" fillId="4" borderId="0" xfId="50" applyNumberFormat="1" applyFont="1" applyFill="1" applyBorder="1" applyAlignment="1">
      <alignment horizontal="left" wrapText="1"/>
      <protection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REBAL. I.ver RADNI.XLS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Layout" workbookViewId="0" topLeftCell="A1">
      <selection activeCell="F29" sqref="F29"/>
    </sheetView>
  </sheetViews>
  <sheetFormatPr defaultColWidth="9.140625" defaultRowHeight="15"/>
  <cols>
    <col min="1" max="1" width="10.7109375" style="0" customWidth="1"/>
    <col min="2" max="2" width="38.57421875" style="0" customWidth="1"/>
    <col min="4" max="4" width="19.421875" style="0" customWidth="1"/>
    <col min="5" max="5" width="20.7109375" style="0" customWidth="1"/>
    <col min="6" max="6" width="11.8515625" style="0" customWidth="1"/>
  </cols>
  <sheetData>
    <row r="1" spans="1:2" ht="21" customHeight="1">
      <c r="A1" s="13" t="s">
        <v>312</v>
      </c>
      <c r="B1" s="13" t="s">
        <v>313</v>
      </c>
    </row>
    <row r="2" ht="15.75" thickBot="1"/>
    <row r="3" spans="1:6" ht="38.25">
      <c r="A3" s="52" t="s">
        <v>0</v>
      </c>
      <c r="B3" s="53" t="s">
        <v>1</v>
      </c>
      <c r="C3" s="53" t="s">
        <v>2</v>
      </c>
      <c r="D3" s="53" t="s">
        <v>121</v>
      </c>
      <c r="E3" s="53" t="s">
        <v>103</v>
      </c>
      <c r="F3" s="54" t="s">
        <v>123</v>
      </c>
    </row>
    <row r="4" spans="1:6" ht="15.75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</row>
    <row r="5" spans="1:6" ht="15">
      <c r="A5" s="19"/>
      <c r="B5" s="8"/>
      <c r="C5" s="8"/>
      <c r="D5" s="8"/>
      <c r="E5" s="8"/>
      <c r="F5" s="8"/>
    </row>
    <row r="6" spans="1:6" ht="15.75">
      <c r="A6" s="106" t="s">
        <v>106</v>
      </c>
      <c r="B6" s="107"/>
      <c r="C6" s="17"/>
      <c r="D6" s="28"/>
      <c r="E6" s="28"/>
      <c r="F6" s="29"/>
    </row>
    <row r="7" spans="1:6" ht="15">
      <c r="A7" s="20" t="s">
        <v>107</v>
      </c>
      <c r="B7" s="21" t="s">
        <v>108</v>
      </c>
      <c r="C7" s="10" t="s">
        <v>48</v>
      </c>
      <c r="D7" s="22">
        <v>557457.21</v>
      </c>
      <c r="E7" s="22">
        <v>298183.58</v>
      </c>
      <c r="F7" s="14">
        <f>E7/D7*100</f>
        <v>53.48994947970985</v>
      </c>
    </row>
    <row r="8" spans="1:6" ht="15.75">
      <c r="A8" s="20"/>
      <c r="B8" s="21"/>
      <c r="C8" s="22"/>
      <c r="D8" s="22"/>
      <c r="E8" s="24"/>
      <c r="F8" s="8"/>
    </row>
    <row r="9" spans="1:6" ht="15">
      <c r="A9" s="20" t="s">
        <v>109</v>
      </c>
      <c r="B9" s="25" t="s">
        <v>110</v>
      </c>
      <c r="C9" s="10" t="s">
        <v>49</v>
      </c>
      <c r="D9" s="22">
        <v>0</v>
      </c>
      <c r="E9" s="22">
        <v>62.17</v>
      </c>
      <c r="F9" s="14">
        <v>0</v>
      </c>
    </row>
    <row r="10" spans="1:6" ht="15.75">
      <c r="A10" s="20"/>
      <c r="B10" s="25"/>
      <c r="C10" s="22"/>
      <c r="D10" s="22"/>
      <c r="E10" s="24"/>
      <c r="F10" s="8"/>
    </row>
    <row r="11" spans="1:6" ht="15">
      <c r="A11" s="20" t="s">
        <v>3</v>
      </c>
      <c r="B11" s="25" t="s">
        <v>4</v>
      </c>
      <c r="C11" s="10" t="s">
        <v>50</v>
      </c>
      <c r="D11" s="22">
        <v>555701.29</v>
      </c>
      <c r="E11" s="22">
        <v>296236.91</v>
      </c>
      <c r="F11" s="14">
        <f>E11/D11*100</f>
        <v>53.30865976575292</v>
      </c>
    </row>
    <row r="12" spans="1:6" ht="15.75">
      <c r="A12" s="20"/>
      <c r="B12" s="25"/>
      <c r="C12" s="22"/>
      <c r="D12" s="22"/>
      <c r="E12" s="24"/>
      <c r="F12" s="8"/>
    </row>
    <row r="13" spans="1:6" ht="15">
      <c r="A13" s="20" t="s">
        <v>111</v>
      </c>
      <c r="B13" s="25" t="s">
        <v>112</v>
      </c>
      <c r="C13" s="10" t="s">
        <v>51</v>
      </c>
      <c r="D13" s="22">
        <v>1755.92</v>
      </c>
      <c r="E13" s="22">
        <v>1412.45</v>
      </c>
      <c r="F13" s="14">
        <f>E13/D13*100</f>
        <v>80.43931386395735</v>
      </c>
    </row>
    <row r="14" spans="1:6" ht="15.75">
      <c r="A14" s="20"/>
      <c r="B14" s="25"/>
      <c r="C14" s="22"/>
      <c r="D14" s="22"/>
      <c r="E14" s="24"/>
      <c r="F14" s="8"/>
    </row>
    <row r="15" spans="1:6" ht="15">
      <c r="A15" s="20"/>
      <c r="B15" s="25" t="s">
        <v>310</v>
      </c>
      <c r="C15" s="10" t="s">
        <v>52</v>
      </c>
      <c r="D15" s="22">
        <v>0</v>
      </c>
      <c r="E15" s="22">
        <v>534.22</v>
      </c>
      <c r="F15" s="14">
        <v>0</v>
      </c>
    </row>
    <row r="16" spans="1:6" ht="15.75">
      <c r="A16" s="20"/>
      <c r="B16" s="25"/>
      <c r="C16" s="22"/>
      <c r="D16" s="22"/>
      <c r="E16" s="24"/>
      <c r="F16" s="8"/>
    </row>
    <row r="17" spans="1:6" ht="15.75">
      <c r="A17" s="108" t="s">
        <v>113</v>
      </c>
      <c r="B17" s="109"/>
      <c r="C17" s="17"/>
      <c r="D17" s="30"/>
      <c r="E17" s="31"/>
      <c r="F17" s="29"/>
    </row>
    <row r="18" spans="1:6" ht="15">
      <c r="A18" s="20" t="s">
        <v>114</v>
      </c>
      <c r="B18" s="26" t="s">
        <v>115</v>
      </c>
      <c r="C18" s="10" t="s">
        <v>53</v>
      </c>
      <c r="D18" s="22">
        <v>0</v>
      </c>
      <c r="E18" s="23">
        <v>0</v>
      </c>
      <c r="F18" s="14">
        <v>0</v>
      </c>
    </row>
    <row r="19" spans="1:6" ht="15.75" customHeight="1">
      <c r="A19" s="20"/>
      <c r="B19" s="26"/>
      <c r="C19" s="22"/>
      <c r="D19" s="22"/>
      <c r="E19" s="23"/>
      <c r="F19" s="8"/>
    </row>
    <row r="20" spans="1:6" ht="15">
      <c r="A20" s="20" t="s">
        <v>116</v>
      </c>
      <c r="B20" s="26" t="s">
        <v>117</v>
      </c>
      <c r="C20" s="10" t="s">
        <v>54</v>
      </c>
      <c r="D20" s="23">
        <f>SUM(D172)</f>
        <v>0</v>
      </c>
      <c r="E20" s="23">
        <f>SUM(E172)</f>
        <v>0</v>
      </c>
      <c r="F20" s="14">
        <v>0</v>
      </c>
    </row>
    <row r="21" spans="1:6" ht="15">
      <c r="A21" s="20"/>
      <c r="B21" s="26"/>
      <c r="C21" s="22"/>
      <c r="D21" s="22"/>
      <c r="E21" s="23"/>
      <c r="F21" s="8"/>
    </row>
    <row r="22" spans="1:6" ht="15">
      <c r="A22" s="20"/>
      <c r="B22" s="25" t="s">
        <v>118</v>
      </c>
      <c r="C22" s="10" t="s">
        <v>55</v>
      </c>
      <c r="D22" s="22">
        <f>SUM(D18-D20)</f>
        <v>0</v>
      </c>
      <c r="E22" s="23">
        <v>0</v>
      </c>
      <c r="F22" s="14">
        <v>0</v>
      </c>
    </row>
    <row r="23" spans="1:6" ht="15.75">
      <c r="A23" s="20"/>
      <c r="B23" s="25"/>
      <c r="C23" s="22"/>
      <c r="D23" s="22"/>
      <c r="E23" s="24"/>
      <c r="F23" s="8"/>
    </row>
    <row r="24" spans="1:6" ht="29.25" customHeight="1">
      <c r="A24" s="110" t="s">
        <v>119</v>
      </c>
      <c r="B24" s="111"/>
      <c r="C24" s="17"/>
      <c r="D24" s="30"/>
      <c r="E24" s="31"/>
      <c r="F24" s="29"/>
    </row>
    <row r="25" spans="1:6" ht="15">
      <c r="A25" s="20" t="s">
        <v>120</v>
      </c>
      <c r="B25" s="25" t="s">
        <v>122</v>
      </c>
      <c r="C25" s="10" t="s">
        <v>56</v>
      </c>
      <c r="D25" s="22">
        <v>0</v>
      </c>
      <c r="E25" s="23">
        <v>5052.8</v>
      </c>
      <c r="F25" s="14">
        <v>0</v>
      </c>
    </row>
    <row r="26" spans="1:6" ht="16.5" customHeight="1">
      <c r="A26" s="20"/>
      <c r="B26" s="25"/>
      <c r="C26" s="27"/>
      <c r="D26" s="27"/>
      <c r="E26" s="24"/>
      <c r="F26" s="8"/>
    </row>
    <row r="27" spans="1:6" ht="24.75" customHeight="1">
      <c r="A27" s="110" t="s">
        <v>173</v>
      </c>
      <c r="B27" s="111"/>
      <c r="C27" s="17" t="s">
        <v>57</v>
      </c>
      <c r="D27" s="30">
        <v>0</v>
      </c>
      <c r="E27" s="30">
        <v>4249.15</v>
      </c>
      <c r="F27" s="32">
        <v>0</v>
      </c>
    </row>
    <row r="28" spans="1:6" ht="15">
      <c r="A28" s="19"/>
      <c r="B28" s="8"/>
      <c r="C28" s="8"/>
      <c r="D28" s="8"/>
      <c r="E28" s="8"/>
      <c r="F28" s="8"/>
    </row>
    <row r="29" spans="1:6" ht="24" customHeight="1">
      <c r="A29" s="104" t="s">
        <v>299</v>
      </c>
      <c r="B29" s="105"/>
      <c r="C29" s="34" t="s">
        <v>58</v>
      </c>
      <c r="D29" s="85">
        <v>557451.21</v>
      </c>
      <c r="E29" s="85">
        <v>298183.58</v>
      </c>
      <c r="F29" s="85">
        <f>E29/D29*100</f>
        <v>53.490525206681326</v>
      </c>
    </row>
    <row r="30" spans="1:6" ht="24.75" customHeight="1" thickBot="1">
      <c r="A30" s="62">
        <v>6</v>
      </c>
      <c r="B30" s="63" t="s">
        <v>39</v>
      </c>
      <c r="C30" s="64" t="s">
        <v>59</v>
      </c>
      <c r="D30" s="86">
        <f>D31+D40+D43+D50</f>
        <v>557457.2100000001</v>
      </c>
      <c r="E30" s="86">
        <f>E31+E40+E43+E50</f>
        <v>298183.57999999996</v>
      </c>
      <c r="F30" s="86">
        <v>53.49</v>
      </c>
    </row>
    <row r="31" spans="1:6" s="3" customFormat="1" ht="15.75" thickBot="1">
      <c r="A31" s="73">
        <v>63</v>
      </c>
      <c r="B31" s="74" t="s">
        <v>302</v>
      </c>
      <c r="C31" s="75" t="s">
        <v>60</v>
      </c>
      <c r="D31" s="87">
        <v>442520.4</v>
      </c>
      <c r="E31" s="87">
        <v>254360.34</v>
      </c>
      <c r="F31" s="87">
        <v>57.48</v>
      </c>
    </row>
    <row r="32" spans="1:6" s="3" customFormat="1" ht="15">
      <c r="A32" s="9">
        <v>636</v>
      </c>
      <c r="B32" s="7" t="s">
        <v>40</v>
      </c>
      <c r="C32" s="10" t="s">
        <v>61</v>
      </c>
      <c r="D32" s="87">
        <f>SUM(D33+D34+D35)</f>
        <v>442520.39999999997</v>
      </c>
      <c r="E32" s="87">
        <f>SUM(E33+E34+E35)</f>
        <v>254360.34</v>
      </c>
      <c r="F32" s="87">
        <v>57.48</v>
      </c>
    </row>
    <row r="33" spans="1:6" s="3" customFormat="1" ht="15">
      <c r="A33" s="41">
        <v>63612</v>
      </c>
      <c r="B33" s="42" t="s">
        <v>307</v>
      </c>
      <c r="C33" s="43" t="s">
        <v>62</v>
      </c>
      <c r="D33" s="88">
        <v>441056.47</v>
      </c>
      <c r="E33" s="88">
        <v>253860.34</v>
      </c>
      <c r="F33" s="88">
        <v>57.56</v>
      </c>
    </row>
    <row r="34" spans="1:6" s="3" customFormat="1" ht="15.75" thickBot="1">
      <c r="A34" s="41">
        <v>63613</v>
      </c>
      <c r="B34" s="42" t="s">
        <v>304</v>
      </c>
      <c r="C34" s="43" t="s">
        <v>63</v>
      </c>
      <c r="D34" s="88">
        <v>1035.24</v>
      </c>
      <c r="E34" s="88">
        <v>500</v>
      </c>
      <c r="F34" s="88">
        <v>48.3</v>
      </c>
    </row>
    <row r="35" spans="1:6" s="3" customFormat="1" ht="15.75" thickBot="1">
      <c r="A35" s="101">
        <v>63622</v>
      </c>
      <c r="B35" s="102" t="s">
        <v>302</v>
      </c>
      <c r="C35" s="75" t="s">
        <v>64</v>
      </c>
      <c r="D35" s="103">
        <v>428.69</v>
      </c>
      <c r="E35" s="103">
        <v>0</v>
      </c>
      <c r="F35" s="103">
        <v>0</v>
      </c>
    </row>
    <row r="36" spans="1:6" s="3" customFormat="1" ht="29.25" customHeight="1">
      <c r="A36" s="9">
        <v>638</v>
      </c>
      <c r="B36" s="7" t="s">
        <v>305</v>
      </c>
      <c r="C36" s="10" t="s">
        <v>65</v>
      </c>
      <c r="D36" s="87">
        <v>0</v>
      </c>
      <c r="E36" s="87">
        <v>0</v>
      </c>
      <c r="F36" s="87">
        <v>0</v>
      </c>
    </row>
    <row r="37" spans="1:6" s="3" customFormat="1" ht="15">
      <c r="A37" s="41">
        <v>6381</v>
      </c>
      <c r="B37" s="42" t="s">
        <v>306</v>
      </c>
      <c r="C37" s="43" t="s">
        <v>66</v>
      </c>
      <c r="D37" s="88">
        <v>0</v>
      </c>
      <c r="E37" s="87">
        <v>0</v>
      </c>
      <c r="F37" s="87">
        <v>0</v>
      </c>
    </row>
    <row r="38" spans="1:6" s="3" customFormat="1" ht="32.25" customHeight="1">
      <c r="A38" s="84">
        <v>639</v>
      </c>
      <c r="B38" s="83" t="s">
        <v>309</v>
      </c>
      <c r="C38" s="43" t="s">
        <v>67</v>
      </c>
      <c r="D38" s="89">
        <v>0</v>
      </c>
      <c r="E38" s="87">
        <v>0</v>
      </c>
      <c r="F38" s="87">
        <v>0</v>
      </c>
    </row>
    <row r="39" spans="1:6" s="3" customFormat="1" ht="18" customHeight="1" thickBot="1">
      <c r="A39" s="41">
        <v>6393</v>
      </c>
      <c r="B39" s="42" t="s">
        <v>309</v>
      </c>
      <c r="C39" s="43" t="s">
        <v>68</v>
      </c>
      <c r="D39" s="88">
        <v>0</v>
      </c>
      <c r="E39" s="88">
        <v>0</v>
      </c>
      <c r="F39" s="88">
        <v>0</v>
      </c>
    </row>
    <row r="40" spans="1:6" s="3" customFormat="1" ht="29.25" customHeight="1" thickBot="1">
      <c r="A40" s="73">
        <v>65</v>
      </c>
      <c r="B40" s="74" t="s">
        <v>168</v>
      </c>
      <c r="C40" s="75" t="s">
        <v>68</v>
      </c>
      <c r="D40" s="87">
        <v>0</v>
      </c>
      <c r="E40" s="87">
        <v>0</v>
      </c>
      <c r="F40" s="87">
        <v>28.7</v>
      </c>
    </row>
    <row r="41" spans="1:6" s="3" customFormat="1" ht="14.25" customHeight="1">
      <c r="A41" s="9">
        <v>652</v>
      </c>
      <c r="B41" s="7" t="s">
        <v>169</v>
      </c>
      <c r="C41" s="10" t="s">
        <v>68</v>
      </c>
      <c r="D41" s="87">
        <v>0</v>
      </c>
      <c r="E41" s="87">
        <v>0</v>
      </c>
      <c r="F41" s="87">
        <v>28.7</v>
      </c>
    </row>
    <row r="42" spans="1:6" s="3" customFormat="1" ht="14.25" customHeight="1" thickBot="1">
      <c r="A42" s="41">
        <v>6526</v>
      </c>
      <c r="B42" s="42" t="s">
        <v>170</v>
      </c>
      <c r="C42" s="43" t="s">
        <v>69</v>
      </c>
      <c r="D42" s="88">
        <v>3892.55</v>
      </c>
      <c r="E42" s="88">
        <v>1117.05</v>
      </c>
      <c r="F42" s="88">
        <v>28.7</v>
      </c>
    </row>
    <row r="43" spans="1:6" s="3" customFormat="1" ht="26.25" thickBot="1">
      <c r="A43" s="73">
        <v>66</v>
      </c>
      <c r="B43" s="74" t="s">
        <v>41</v>
      </c>
      <c r="C43" s="75" t="s">
        <v>70</v>
      </c>
      <c r="D43" s="87">
        <v>1990.84</v>
      </c>
      <c r="E43" s="87">
        <v>4617.55</v>
      </c>
      <c r="F43" s="87">
        <v>231.94</v>
      </c>
    </row>
    <row r="44" spans="1:6" s="3" customFormat="1" ht="25.5">
      <c r="A44" s="9">
        <v>661</v>
      </c>
      <c r="B44" s="7" t="s">
        <v>42</v>
      </c>
      <c r="C44" s="10" t="s">
        <v>71</v>
      </c>
      <c r="D44" s="87">
        <v>1990.84</v>
      </c>
      <c r="E44" s="87">
        <v>3058.44</v>
      </c>
      <c r="F44" s="87">
        <v>153.63</v>
      </c>
    </row>
    <row r="45" spans="1:6" s="3" customFormat="1" ht="15">
      <c r="A45" s="41">
        <v>6614</v>
      </c>
      <c r="B45" s="42" t="s">
        <v>43</v>
      </c>
      <c r="C45" s="43" t="s">
        <v>72</v>
      </c>
      <c r="D45" s="88">
        <v>0</v>
      </c>
      <c r="E45" s="88">
        <v>0</v>
      </c>
      <c r="F45" s="88">
        <v>0</v>
      </c>
    </row>
    <row r="46" spans="1:6" s="3" customFormat="1" ht="15">
      <c r="A46" s="41">
        <v>6615</v>
      </c>
      <c r="B46" s="42" t="s">
        <v>208</v>
      </c>
      <c r="C46" s="43" t="s">
        <v>73</v>
      </c>
      <c r="D46" s="88">
        <v>1327.23</v>
      </c>
      <c r="E46" s="88">
        <v>3058.44</v>
      </c>
      <c r="F46" s="88">
        <v>230.44</v>
      </c>
    </row>
    <row r="47" spans="1:6" s="3" customFormat="1" ht="25.5">
      <c r="A47" s="9">
        <v>663</v>
      </c>
      <c r="B47" s="7" t="s">
        <v>44</v>
      </c>
      <c r="C47" s="10" t="s">
        <v>74</v>
      </c>
      <c r="D47" s="87">
        <v>663.61</v>
      </c>
      <c r="E47" s="87">
        <v>1559.11</v>
      </c>
      <c r="F47" s="87">
        <v>234.94</v>
      </c>
    </row>
    <row r="48" spans="1:6" s="3" customFormat="1" ht="15">
      <c r="A48" s="41">
        <v>6631</v>
      </c>
      <c r="B48" s="42" t="s">
        <v>227</v>
      </c>
      <c r="C48" s="43" t="s">
        <v>75</v>
      </c>
      <c r="D48" s="88">
        <v>663.61</v>
      </c>
      <c r="E48" s="88">
        <v>146.66</v>
      </c>
      <c r="F48" s="88">
        <v>22.1</v>
      </c>
    </row>
    <row r="49" spans="1:6" s="3" customFormat="1" ht="15.75" thickBot="1">
      <c r="A49" s="41">
        <v>6632</v>
      </c>
      <c r="B49" s="42" t="s">
        <v>102</v>
      </c>
      <c r="C49" s="43" t="s">
        <v>76</v>
      </c>
      <c r="D49" s="88">
        <v>0</v>
      </c>
      <c r="E49" s="88">
        <v>1412.45</v>
      </c>
      <c r="F49" s="88">
        <v>0</v>
      </c>
    </row>
    <row r="50" spans="1:6" s="3" customFormat="1" ht="15.75" thickBot="1">
      <c r="A50" s="73">
        <v>67</v>
      </c>
      <c r="B50" s="74" t="s">
        <v>45</v>
      </c>
      <c r="C50" s="75" t="s">
        <v>77</v>
      </c>
      <c r="D50" s="87">
        <v>112945.97</v>
      </c>
      <c r="E50" s="87">
        <v>39205.69</v>
      </c>
      <c r="F50" s="87">
        <v>34.71</v>
      </c>
    </row>
    <row r="51" spans="1:6" s="3" customFormat="1" ht="25.5">
      <c r="A51" s="9">
        <v>671</v>
      </c>
      <c r="B51" s="7" t="s">
        <v>46</v>
      </c>
      <c r="C51" s="10" t="s">
        <v>78</v>
      </c>
      <c r="D51" s="87">
        <v>112945.97</v>
      </c>
      <c r="E51" s="87">
        <v>39205.69</v>
      </c>
      <c r="F51" s="87">
        <v>34.71</v>
      </c>
    </row>
    <row r="52" spans="1:6" s="3" customFormat="1" ht="15.75" customHeight="1">
      <c r="A52" s="41">
        <v>6711</v>
      </c>
      <c r="B52" s="42" t="s">
        <v>47</v>
      </c>
      <c r="C52" s="43" t="s">
        <v>79</v>
      </c>
      <c r="D52" s="88">
        <v>112945.97</v>
      </c>
      <c r="E52" s="88">
        <v>39205.69</v>
      </c>
      <c r="F52" s="88">
        <v>34.71</v>
      </c>
    </row>
    <row r="53" spans="1:6" s="3" customFormat="1" ht="15.75" customHeight="1">
      <c r="A53" s="41">
        <v>6712</v>
      </c>
      <c r="B53" s="42" t="s">
        <v>206</v>
      </c>
      <c r="C53" s="43" t="s">
        <v>80</v>
      </c>
      <c r="D53" s="88">
        <v>0</v>
      </c>
      <c r="E53" s="88">
        <v>0</v>
      </c>
      <c r="F53" s="88">
        <v>0</v>
      </c>
    </row>
    <row r="54" spans="1:6" s="3" customFormat="1" ht="15.75" customHeight="1" thickBot="1">
      <c r="A54" s="41">
        <v>6713</v>
      </c>
      <c r="B54" s="42" t="s">
        <v>207</v>
      </c>
      <c r="C54" s="43" t="s">
        <v>81</v>
      </c>
      <c r="D54" s="88">
        <v>0</v>
      </c>
      <c r="E54" s="88">
        <v>0</v>
      </c>
      <c r="F54" s="88">
        <v>0</v>
      </c>
    </row>
    <row r="55" spans="1:6" s="3" customFormat="1" ht="15.75" customHeight="1" thickBot="1">
      <c r="A55" s="73">
        <v>68</v>
      </c>
      <c r="B55" s="74" t="s">
        <v>171</v>
      </c>
      <c r="C55" s="75" t="s">
        <v>82</v>
      </c>
      <c r="D55" s="87">
        <v>0</v>
      </c>
      <c r="E55" s="87">
        <v>0</v>
      </c>
      <c r="F55" s="87">
        <v>0</v>
      </c>
    </row>
    <row r="56" spans="1:6" s="3" customFormat="1" ht="15.75" customHeight="1">
      <c r="A56" s="9">
        <v>683</v>
      </c>
      <c r="B56" s="7" t="s">
        <v>172</v>
      </c>
      <c r="C56" s="10" t="s">
        <v>83</v>
      </c>
      <c r="D56" s="87">
        <v>0</v>
      </c>
      <c r="E56" s="87">
        <v>0</v>
      </c>
      <c r="F56" s="87">
        <v>0</v>
      </c>
    </row>
    <row r="57" spans="1:6" s="3" customFormat="1" ht="15.75" customHeight="1">
      <c r="A57" s="41">
        <v>6831</v>
      </c>
      <c r="B57" s="42" t="s">
        <v>172</v>
      </c>
      <c r="C57" s="43" t="s">
        <v>84</v>
      </c>
      <c r="D57" s="88">
        <v>0</v>
      </c>
      <c r="E57" s="88">
        <v>0</v>
      </c>
      <c r="F57" s="88">
        <v>0</v>
      </c>
    </row>
    <row r="58" spans="1:6" s="3" customFormat="1" ht="30" customHeight="1" thickBot="1">
      <c r="A58" s="62">
        <v>7</v>
      </c>
      <c r="B58" s="63" t="s">
        <v>209</v>
      </c>
      <c r="C58" s="64" t="s">
        <v>85</v>
      </c>
      <c r="D58" s="86">
        <v>0</v>
      </c>
      <c r="E58" s="86">
        <v>62.17</v>
      </c>
      <c r="F58" s="86">
        <v>0</v>
      </c>
    </row>
    <row r="59" spans="1:6" s="3" customFormat="1" ht="27" customHeight="1" thickBot="1">
      <c r="A59" s="73">
        <v>72</v>
      </c>
      <c r="B59" s="74" t="s">
        <v>211</v>
      </c>
      <c r="C59" s="75" t="s">
        <v>86</v>
      </c>
      <c r="D59" s="87">
        <v>0</v>
      </c>
      <c r="E59" s="87">
        <v>62.17</v>
      </c>
      <c r="F59" s="87">
        <v>0</v>
      </c>
    </row>
    <row r="60" spans="1:6" s="3" customFormat="1" ht="37.5" customHeight="1">
      <c r="A60" s="9">
        <v>721</v>
      </c>
      <c r="B60" s="7" t="s">
        <v>210</v>
      </c>
      <c r="C60" s="10" t="s">
        <v>87</v>
      </c>
      <c r="D60" s="87">
        <v>0</v>
      </c>
      <c r="E60" s="87">
        <v>0</v>
      </c>
      <c r="F60" s="87">
        <v>0</v>
      </c>
    </row>
    <row r="61" spans="1:6" s="3" customFormat="1" ht="15.75" customHeight="1">
      <c r="A61" s="41">
        <v>7211</v>
      </c>
      <c r="B61" s="42" t="s">
        <v>212</v>
      </c>
      <c r="C61" s="43" t="s">
        <v>88</v>
      </c>
      <c r="D61" s="88">
        <v>0</v>
      </c>
      <c r="E61" s="88">
        <v>0</v>
      </c>
      <c r="F61" s="88">
        <v>0</v>
      </c>
    </row>
    <row r="62" spans="1:6" s="3" customFormat="1" ht="15.75" customHeight="1">
      <c r="A62" s="9">
        <v>722</v>
      </c>
      <c r="B62" s="7" t="s">
        <v>213</v>
      </c>
      <c r="C62" s="10" t="s">
        <v>89</v>
      </c>
      <c r="D62" s="87">
        <v>0</v>
      </c>
      <c r="E62" s="87">
        <v>62.17</v>
      </c>
      <c r="F62" s="87">
        <v>0</v>
      </c>
    </row>
    <row r="63" spans="1:6" s="3" customFormat="1" ht="15.75" customHeight="1">
      <c r="A63" s="41">
        <v>7221</v>
      </c>
      <c r="B63" s="42" t="s">
        <v>139</v>
      </c>
      <c r="C63" s="43" t="s">
        <v>90</v>
      </c>
      <c r="D63" s="88">
        <v>0</v>
      </c>
      <c r="E63" s="88">
        <v>62.17</v>
      </c>
      <c r="F63" s="89">
        <v>0</v>
      </c>
    </row>
    <row r="64" spans="1:6" s="3" customFormat="1" ht="15.75" customHeight="1">
      <c r="A64" s="41">
        <v>7227</v>
      </c>
      <c r="B64" s="42" t="s">
        <v>214</v>
      </c>
      <c r="C64" s="43" t="s">
        <v>91</v>
      </c>
      <c r="D64" s="88">
        <v>0</v>
      </c>
      <c r="E64" s="88">
        <v>0</v>
      </c>
      <c r="F64" s="89">
        <v>0</v>
      </c>
    </row>
    <row r="65" spans="1:6" s="3" customFormat="1" ht="15.75" customHeight="1">
      <c r="A65" s="60"/>
      <c r="B65" s="61"/>
      <c r="C65" s="59"/>
      <c r="D65" s="90"/>
      <c r="E65" s="90" t="s">
        <v>300</v>
      </c>
      <c r="F65" s="90"/>
    </row>
    <row r="66" spans="1:6" s="3" customFormat="1" ht="15.75" customHeight="1">
      <c r="A66" s="60"/>
      <c r="B66" s="61"/>
      <c r="C66" s="59"/>
      <c r="D66" s="90"/>
      <c r="E66" s="90"/>
      <c r="F66" s="90"/>
    </row>
    <row r="67" spans="1:6" s="3" customFormat="1" ht="27" customHeight="1">
      <c r="A67" s="104" t="s">
        <v>298</v>
      </c>
      <c r="B67" s="105"/>
      <c r="C67" s="34" t="s">
        <v>92</v>
      </c>
      <c r="D67" s="85">
        <f>D70+D139</f>
        <v>557457.21</v>
      </c>
      <c r="E67" s="85">
        <f>E70+E139</f>
        <v>297649.36</v>
      </c>
      <c r="F67" s="85">
        <f>E67/D67*100</f>
        <v>53.39411790906785</v>
      </c>
    </row>
    <row r="68" spans="1:6" ht="21.75" customHeight="1">
      <c r="A68" s="55" t="s">
        <v>27</v>
      </c>
      <c r="B68" s="56"/>
      <c r="C68" s="57" t="s">
        <v>93</v>
      </c>
      <c r="D68" s="85">
        <v>555701.29</v>
      </c>
      <c r="E68" s="85">
        <v>296236.91</v>
      </c>
      <c r="F68" s="85">
        <f>E68/D68*100</f>
        <v>53.30865976575292</v>
      </c>
    </row>
    <row r="69" spans="1:6" ht="21" customHeight="1">
      <c r="A69" s="55"/>
      <c r="B69" s="58"/>
      <c r="C69" s="57"/>
      <c r="D69" s="91"/>
      <c r="E69" s="91"/>
      <c r="F69" s="91"/>
    </row>
    <row r="70" spans="1:8" ht="19.5" customHeight="1" thickBot="1">
      <c r="A70" s="65" t="s">
        <v>3</v>
      </c>
      <c r="B70" s="66" t="s">
        <v>4</v>
      </c>
      <c r="C70" s="67" t="s">
        <v>94</v>
      </c>
      <c r="D70" s="92">
        <f>D71+D79+D126</f>
        <v>555701.2899999999</v>
      </c>
      <c r="E70" s="92">
        <f>E71+E79+E126</f>
        <v>296236.91</v>
      </c>
      <c r="F70" s="87">
        <f aca="true" t="shared" si="0" ref="F70:F80">E70/D70*100</f>
        <v>53.30865976575293</v>
      </c>
      <c r="G70" s="13"/>
      <c r="H70" s="13"/>
    </row>
    <row r="71" spans="1:8" ht="15.75" thickBot="1">
      <c r="A71" s="76">
        <v>31</v>
      </c>
      <c r="B71" s="77" t="s">
        <v>5</v>
      </c>
      <c r="C71" s="78" t="s">
        <v>95</v>
      </c>
      <c r="D71" s="93">
        <f>D72+D74+D76</f>
        <v>439456.47</v>
      </c>
      <c r="E71" s="93">
        <f>E72+E74+E76</f>
        <v>253361.21</v>
      </c>
      <c r="F71" s="87">
        <f t="shared" si="0"/>
        <v>57.65331205614063</v>
      </c>
      <c r="G71" s="13"/>
      <c r="H71" s="13"/>
    </row>
    <row r="72" spans="1:8" ht="15">
      <c r="A72" s="1">
        <v>311</v>
      </c>
      <c r="B72" s="2" t="s">
        <v>28</v>
      </c>
      <c r="C72" s="11" t="s">
        <v>96</v>
      </c>
      <c r="D72" s="93">
        <v>368956.47</v>
      </c>
      <c r="E72" s="93">
        <v>214474.02</v>
      </c>
      <c r="F72" s="87">
        <f t="shared" si="0"/>
        <v>58.12989808797769</v>
      </c>
      <c r="G72" s="13"/>
      <c r="H72" s="13"/>
    </row>
    <row r="73" spans="1:6" ht="15">
      <c r="A73" s="44">
        <v>3111</v>
      </c>
      <c r="B73" s="45" t="s">
        <v>6</v>
      </c>
      <c r="C73" s="46" t="s">
        <v>97</v>
      </c>
      <c r="D73" s="94">
        <v>368956.47</v>
      </c>
      <c r="E73" s="94">
        <v>214474.02</v>
      </c>
      <c r="F73" s="87">
        <f t="shared" si="0"/>
        <v>58.12989808797769</v>
      </c>
    </row>
    <row r="74" spans="1:7" ht="15">
      <c r="A74" s="4">
        <v>312</v>
      </c>
      <c r="B74" s="5" t="s">
        <v>7</v>
      </c>
      <c r="C74" s="11" t="s">
        <v>98</v>
      </c>
      <c r="D74" s="93">
        <v>11300</v>
      </c>
      <c r="E74" s="93">
        <v>7580.87</v>
      </c>
      <c r="F74" s="87">
        <f t="shared" si="0"/>
        <v>67.08734513274337</v>
      </c>
      <c r="G74" s="13"/>
    </row>
    <row r="75" spans="1:6" ht="15">
      <c r="A75" s="44">
        <v>3121</v>
      </c>
      <c r="B75" s="45" t="s">
        <v>7</v>
      </c>
      <c r="C75" s="46" t="s">
        <v>99</v>
      </c>
      <c r="D75" s="88">
        <v>11300</v>
      </c>
      <c r="E75" s="88">
        <v>7580.87</v>
      </c>
      <c r="F75" s="87">
        <f t="shared" si="0"/>
        <v>67.08734513274337</v>
      </c>
    </row>
    <row r="76" spans="1:7" ht="15">
      <c r="A76" s="4">
        <v>313</v>
      </c>
      <c r="B76" s="5" t="s">
        <v>30</v>
      </c>
      <c r="C76" s="11" t="s">
        <v>100</v>
      </c>
      <c r="D76" s="93">
        <v>59200</v>
      </c>
      <c r="E76" s="93">
        <v>31306.32</v>
      </c>
      <c r="F76" s="87">
        <f t="shared" si="0"/>
        <v>52.8822972972973</v>
      </c>
      <c r="G76" s="13"/>
    </row>
    <row r="77" spans="1:6" ht="15">
      <c r="A77" s="44">
        <v>3132</v>
      </c>
      <c r="B77" s="45" t="s">
        <v>29</v>
      </c>
      <c r="C77" s="46" t="s">
        <v>101</v>
      </c>
      <c r="D77" s="88">
        <v>59200</v>
      </c>
      <c r="E77" s="88">
        <v>31303.32</v>
      </c>
      <c r="F77" s="87">
        <f t="shared" si="0"/>
        <v>52.87722972972973</v>
      </c>
    </row>
    <row r="78" spans="1:6" ht="15.75" thickBot="1">
      <c r="A78" s="44">
        <v>3133</v>
      </c>
      <c r="B78" s="45" t="s">
        <v>8</v>
      </c>
      <c r="C78" s="46" t="s">
        <v>104</v>
      </c>
      <c r="D78" s="88">
        <v>0</v>
      </c>
      <c r="E78" s="88">
        <v>0</v>
      </c>
      <c r="F78" s="87" t="e">
        <f t="shared" si="0"/>
        <v>#DIV/0!</v>
      </c>
    </row>
    <row r="79" spans="1:7" ht="15.75" thickBot="1">
      <c r="A79" s="76">
        <v>32</v>
      </c>
      <c r="B79" s="77" t="s">
        <v>9</v>
      </c>
      <c r="C79" s="78" t="s">
        <v>105</v>
      </c>
      <c r="D79" s="93">
        <f>D80+D85+D92+D104</f>
        <v>116244.81999999999</v>
      </c>
      <c r="E79" s="93">
        <f>E80+E85+E92+E104</f>
        <v>42773.399999999994</v>
      </c>
      <c r="F79" s="87">
        <f t="shared" si="0"/>
        <v>36.795962177067324</v>
      </c>
      <c r="G79" s="13"/>
    </row>
    <row r="80" spans="1:7" ht="13.5" customHeight="1">
      <c r="A80" s="1">
        <v>321</v>
      </c>
      <c r="B80" s="2" t="s">
        <v>31</v>
      </c>
      <c r="C80" s="11" t="s">
        <v>124</v>
      </c>
      <c r="D80" s="93">
        <f>SUM(D81:D84)</f>
        <v>82152.65</v>
      </c>
      <c r="E80" s="93">
        <f>SUM(E81:E84)</f>
        <v>33535.06</v>
      </c>
      <c r="F80" s="87">
        <f t="shared" si="0"/>
        <v>40.820423930329696</v>
      </c>
      <c r="G80" s="13"/>
    </row>
    <row r="81" spans="1:6" ht="15">
      <c r="A81" s="44">
        <v>3211</v>
      </c>
      <c r="B81" s="45" t="s">
        <v>10</v>
      </c>
      <c r="C81" s="46" t="s">
        <v>125</v>
      </c>
      <c r="D81" s="88">
        <v>1100</v>
      </c>
      <c r="E81" s="88">
        <v>1354.79</v>
      </c>
      <c r="F81" s="87">
        <f aca="true" t="shared" si="1" ref="F81:F110">E81/D81*100</f>
        <v>123.16272727272728</v>
      </c>
    </row>
    <row r="82" spans="1:6" ht="15">
      <c r="A82" s="44">
        <v>3212</v>
      </c>
      <c r="B82" s="45" t="s">
        <v>32</v>
      </c>
      <c r="C82" s="46" t="s">
        <v>126</v>
      </c>
      <c r="D82" s="88">
        <v>80721.65</v>
      </c>
      <c r="E82" s="88">
        <v>32034.02</v>
      </c>
      <c r="F82" s="87">
        <f t="shared" si="1"/>
        <v>39.68454559588413</v>
      </c>
    </row>
    <row r="83" spans="1:6" ht="15">
      <c r="A83" s="44">
        <v>3213</v>
      </c>
      <c r="B83" s="45" t="s">
        <v>153</v>
      </c>
      <c r="C83" s="46" t="s">
        <v>127</v>
      </c>
      <c r="D83" s="88">
        <v>265</v>
      </c>
      <c r="E83" s="88">
        <v>146.25</v>
      </c>
      <c r="F83" s="87">
        <f t="shared" si="1"/>
        <v>55.188679245283026</v>
      </c>
    </row>
    <row r="84" spans="1:6" ht="15">
      <c r="A84" s="44">
        <v>3214</v>
      </c>
      <c r="B84" s="45" t="s">
        <v>154</v>
      </c>
      <c r="C84" s="46" t="s">
        <v>128</v>
      </c>
      <c r="D84" s="88">
        <v>66</v>
      </c>
      <c r="E84" s="88">
        <v>0</v>
      </c>
      <c r="F84" s="87">
        <f t="shared" si="1"/>
        <v>0</v>
      </c>
    </row>
    <row r="85" spans="1:6" ht="15">
      <c r="A85" s="4">
        <v>322</v>
      </c>
      <c r="B85" s="5" t="s">
        <v>33</v>
      </c>
      <c r="C85" s="11" t="s">
        <v>129</v>
      </c>
      <c r="D85" s="93">
        <f>SUM(D86:D91)</f>
        <v>19800</v>
      </c>
      <c r="E85" s="93">
        <f>SUM(E86:E91)</f>
        <v>3588.92</v>
      </c>
      <c r="F85" s="87">
        <f t="shared" si="1"/>
        <v>18.125858585858587</v>
      </c>
    </row>
    <row r="86" spans="1:6" ht="15">
      <c r="A86" s="44">
        <v>3221</v>
      </c>
      <c r="B86" s="47" t="s">
        <v>11</v>
      </c>
      <c r="C86" s="46" t="s">
        <v>130</v>
      </c>
      <c r="D86" s="88">
        <v>2000</v>
      </c>
      <c r="E86" s="88">
        <v>1155.5</v>
      </c>
      <c r="F86" s="87">
        <f t="shared" si="1"/>
        <v>57.775</v>
      </c>
    </row>
    <row r="87" spans="1:6" ht="15">
      <c r="A87" s="44">
        <v>3222</v>
      </c>
      <c r="B87" s="48" t="s">
        <v>155</v>
      </c>
      <c r="C87" s="46" t="s">
        <v>131</v>
      </c>
      <c r="D87" s="88">
        <v>2000</v>
      </c>
      <c r="E87" s="88">
        <v>1224.7</v>
      </c>
      <c r="F87" s="87">
        <f t="shared" si="1"/>
        <v>61.23500000000001</v>
      </c>
    </row>
    <row r="88" spans="1:6" ht="15">
      <c r="A88" s="44">
        <v>3223</v>
      </c>
      <c r="B88" s="45" t="s">
        <v>12</v>
      </c>
      <c r="C88" s="46" t="s">
        <v>132</v>
      </c>
      <c r="D88" s="88">
        <v>14000</v>
      </c>
      <c r="E88" s="88">
        <v>1208.72</v>
      </c>
      <c r="F88" s="87">
        <f t="shared" si="1"/>
        <v>8.633714285714285</v>
      </c>
    </row>
    <row r="89" spans="1:6" ht="15">
      <c r="A89" s="44">
        <v>3224</v>
      </c>
      <c r="B89" s="45" t="s">
        <v>156</v>
      </c>
      <c r="C89" s="46" t="s">
        <v>133</v>
      </c>
      <c r="D89" s="88">
        <v>1500</v>
      </c>
      <c r="E89" s="88">
        <v>0</v>
      </c>
      <c r="F89" s="87">
        <f t="shared" si="1"/>
        <v>0</v>
      </c>
    </row>
    <row r="90" spans="1:6" ht="15">
      <c r="A90" s="44">
        <v>3225</v>
      </c>
      <c r="B90" s="45" t="s">
        <v>34</v>
      </c>
      <c r="C90" s="46" t="s">
        <v>134</v>
      </c>
      <c r="D90" s="88">
        <v>300</v>
      </c>
      <c r="E90" s="88">
        <v>0</v>
      </c>
      <c r="F90" s="87">
        <f t="shared" si="1"/>
        <v>0</v>
      </c>
    </row>
    <row r="91" spans="1:6" ht="15">
      <c r="A91" s="44">
        <v>3227</v>
      </c>
      <c r="B91" s="45" t="s">
        <v>157</v>
      </c>
      <c r="C91" s="46" t="s">
        <v>135</v>
      </c>
      <c r="D91" s="88">
        <v>0</v>
      </c>
      <c r="E91" s="88">
        <v>0</v>
      </c>
      <c r="F91" s="87" t="e">
        <f t="shared" si="1"/>
        <v>#DIV/0!</v>
      </c>
    </row>
    <row r="92" spans="1:6" ht="15">
      <c r="A92" s="4">
        <v>323</v>
      </c>
      <c r="B92" s="5" t="s">
        <v>35</v>
      </c>
      <c r="C92" s="11" t="s">
        <v>136</v>
      </c>
      <c r="D92" s="93">
        <f>SUM(D93:D101)</f>
        <v>9921.14</v>
      </c>
      <c r="E92" s="93">
        <f>SUM(E93:E101)</f>
        <v>3971.1</v>
      </c>
      <c r="F92" s="87">
        <f t="shared" si="1"/>
        <v>40.02665016318689</v>
      </c>
    </row>
    <row r="93" spans="1:6" ht="15">
      <c r="A93" s="44">
        <v>3231</v>
      </c>
      <c r="B93" s="45" t="s">
        <v>228</v>
      </c>
      <c r="C93" s="46" t="s">
        <v>137</v>
      </c>
      <c r="D93" s="88">
        <v>1320</v>
      </c>
      <c r="E93" s="88">
        <v>595.7</v>
      </c>
      <c r="F93" s="87">
        <f t="shared" si="1"/>
        <v>45.12878787878788</v>
      </c>
    </row>
    <row r="94" spans="1:6" ht="15">
      <c r="A94" s="44">
        <v>3232</v>
      </c>
      <c r="B94" s="45" t="s">
        <v>229</v>
      </c>
      <c r="C94" s="46" t="s">
        <v>138</v>
      </c>
      <c r="D94" s="88">
        <v>2000</v>
      </c>
      <c r="E94" s="88">
        <v>365</v>
      </c>
      <c r="F94" s="87">
        <f t="shared" si="1"/>
        <v>18.25</v>
      </c>
    </row>
    <row r="95" spans="1:6" ht="15">
      <c r="A95" s="44">
        <v>3233</v>
      </c>
      <c r="B95" s="45" t="s">
        <v>13</v>
      </c>
      <c r="C95" s="46" t="s">
        <v>141</v>
      </c>
      <c r="D95" s="88">
        <v>300</v>
      </c>
      <c r="E95" s="88">
        <v>18.75</v>
      </c>
      <c r="F95" s="87">
        <f t="shared" si="1"/>
        <v>6.25</v>
      </c>
    </row>
    <row r="96" spans="1:6" ht="15">
      <c r="A96" s="44">
        <v>3234</v>
      </c>
      <c r="B96" s="45" t="s">
        <v>14</v>
      </c>
      <c r="C96" s="46" t="s">
        <v>174</v>
      </c>
      <c r="D96" s="88">
        <v>1400</v>
      </c>
      <c r="E96" s="88">
        <v>720.16</v>
      </c>
      <c r="F96" s="87">
        <f t="shared" si="1"/>
        <v>51.44</v>
      </c>
    </row>
    <row r="97" spans="1:6" ht="15">
      <c r="A97" s="44">
        <v>3235</v>
      </c>
      <c r="B97" s="45" t="s">
        <v>158</v>
      </c>
      <c r="C97" s="46" t="s">
        <v>142</v>
      </c>
      <c r="D97" s="88">
        <v>1327</v>
      </c>
      <c r="E97" s="88">
        <v>606.25</v>
      </c>
      <c r="F97" s="87">
        <f t="shared" si="1"/>
        <v>45.685757347400155</v>
      </c>
    </row>
    <row r="98" spans="1:6" ht="15">
      <c r="A98" s="44">
        <v>3236</v>
      </c>
      <c r="B98" s="45" t="s">
        <v>159</v>
      </c>
      <c r="C98" s="46" t="s">
        <v>175</v>
      </c>
      <c r="D98" s="88">
        <v>1274.14</v>
      </c>
      <c r="E98" s="88">
        <v>0</v>
      </c>
      <c r="F98" s="87">
        <f t="shared" si="1"/>
        <v>0</v>
      </c>
    </row>
    <row r="99" spans="1:6" ht="15">
      <c r="A99" s="44">
        <v>3237</v>
      </c>
      <c r="B99" s="45" t="s">
        <v>230</v>
      </c>
      <c r="C99" s="46" t="s">
        <v>176</v>
      </c>
      <c r="D99" s="88">
        <v>600</v>
      </c>
      <c r="E99" s="88">
        <v>885.55</v>
      </c>
      <c r="F99" s="87">
        <f t="shared" si="1"/>
        <v>147.59166666666664</v>
      </c>
    </row>
    <row r="100" spans="1:6" ht="15">
      <c r="A100" s="44">
        <v>3238</v>
      </c>
      <c r="B100" s="45" t="s">
        <v>15</v>
      </c>
      <c r="C100" s="46" t="s">
        <v>177</v>
      </c>
      <c r="D100" s="88">
        <v>1700</v>
      </c>
      <c r="E100" s="88">
        <v>779.69</v>
      </c>
      <c r="F100" s="87">
        <f t="shared" si="1"/>
        <v>45.864117647058826</v>
      </c>
    </row>
    <row r="101" spans="1:6" ht="15">
      <c r="A101" s="44">
        <v>3239</v>
      </c>
      <c r="B101" s="45" t="s">
        <v>160</v>
      </c>
      <c r="C101" s="46" t="s">
        <v>178</v>
      </c>
      <c r="D101" s="88">
        <v>0</v>
      </c>
      <c r="E101" s="88">
        <v>0</v>
      </c>
      <c r="F101" s="87" t="e">
        <f t="shared" si="1"/>
        <v>#DIV/0!</v>
      </c>
    </row>
    <row r="102" spans="1:6" ht="15">
      <c r="A102" s="4">
        <v>324</v>
      </c>
      <c r="B102" s="5" t="s">
        <v>161</v>
      </c>
      <c r="C102" s="11" t="s">
        <v>179</v>
      </c>
      <c r="D102" s="93">
        <v>0</v>
      </c>
      <c r="E102" s="93">
        <v>0</v>
      </c>
      <c r="F102" s="87" t="e">
        <f t="shared" si="1"/>
        <v>#DIV/0!</v>
      </c>
    </row>
    <row r="103" spans="1:6" ht="15">
      <c r="A103" s="44">
        <v>3241</v>
      </c>
      <c r="B103" s="49" t="s">
        <v>161</v>
      </c>
      <c r="C103" s="46" t="s">
        <v>180</v>
      </c>
      <c r="D103" s="88">
        <v>0</v>
      </c>
      <c r="E103" s="88">
        <v>0</v>
      </c>
      <c r="F103" s="87" t="e">
        <f t="shared" si="1"/>
        <v>#DIV/0!</v>
      </c>
    </row>
    <row r="104" spans="1:6" ht="15">
      <c r="A104" s="4">
        <v>329</v>
      </c>
      <c r="B104" s="5" t="s">
        <v>19</v>
      </c>
      <c r="C104" s="11" t="s">
        <v>181</v>
      </c>
      <c r="D104" s="93">
        <f>SUM(D105:D110)</f>
        <v>4371.030000000001</v>
      </c>
      <c r="E104" s="93">
        <f>SUM(E105:E110)</f>
        <v>1678.3200000000002</v>
      </c>
      <c r="F104" s="87">
        <f t="shared" si="1"/>
        <v>38.39644202853789</v>
      </c>
    </row>
    <row r="105" spans="1:6" ht="15">
      <c r="A105" s="44">
        <v>3291</v>
      </c>
      <c r="B105" s="45" t="s">
        <v>16</v>
      </c>
      <c r="C105" s="46" t="s">
        <v>182</v>
      </c>
      <c r="D105" s="88">
        <v>0</v>
      </c>
      <c r="E105" s="88">
        <v>0</v>
      </c>
      <c r="F105" s="87" t="e">
        <f t="shared" si="1"/>
        <v>#DIV/0!</v>
      </c>
    </row>
    <row r="106" spans="1:6" ht="15">
      <c r="A106" s="44">
        <v>3292</v>
      </c>
      <c r="B106" s="45" t="s">
        <v>17</v>
      </c>
      <c r="C106" s="46" t="s">
        <v>183</v>
      </c>
      <c r="D106" s="88">
        <v>325.73</v>
      </c>
      <c r="E106" s="88">
        <v>0</v>
      </c>
      <c r="F106" s="87">
        <f t="shared" si="1"/>
        <v>0</v>
      </c>
    </row>
    <row r="107" spans="1:6" ht="15">
      <c r="A107" s="44">
        <v>3293</v>
      </c>
      <c r="B107" s="45" t="s">
        <v>18</v>
      </c>
      <c r="C107" s="46" t="s">
        <v>184</v>
      </c>
      <c r="D107" s="88">
        <v>700</v>
      </c>
      <c r="E107" s="88">
        <v>255.72</v>
      </c>
      <c r="F107" s="87">
        <f t="shared" si="1"/>
        <v>36.53142857142857</v>
      </c>
    </row>
    <row r="108" spans="1:6" ht="15">
      <c r="A108" s="44">
        <v>3294</v>
      </c>
      <c r="B108" s="45" t="s">
        <v>231</v>
      </c>
      <c r="C108" s="46" t="s">
        <v>185</v>
      </c>
      <c r="D108" s="88">
        <v>577.34</v>
      </c>
      <c r="E108" s="88">
        <v>48.27</v>
      </c>
      <c r="F108" s="87">
        <f t="shared" si="1"/>
        <v>8.360757958915025</v>
      </c>
    </row>
    <row r="109" spans="1:6" ht="15">
      <c r="A109" s="44">
        <v>3295</v>
      </c>
      <c r="B109" s="45" t="s">
        <v>162</v>
      </c>
      <c r="C109" s="46" t="s">
        <v>186</v>
      </c>
      <c r="D109" s="88">
        <v>1500</v>
      </c>
      <c r="E109" s="88">
        <v>420</v>
      </c>
      <c r="F109" s="87">
        <f t="shared" si="1"/>
        <v>28.000000000000004</v>
      </c>
    </row>
    <row r="110" spans="1:6" ht="15.75" thickBot="1">
      <c r="A110" s="44">
        <v>3299</v>
      </c>
      <c r="B110" s="45" t="s">
        <v>19</v>
      </c>
      <c r="C110" s="46" t="s">
        <v>187</v>
      </c>
      <c r="D110" s="88">
        <v>1267.96</v>
      </c>
      <c r="E110" s="88">
        <v>954.33</v>
      </c>
      <c r="F110" s="87">
        <f t="shared" si="1"/>
        <v>75.26499258651693</v>
      </c>
    </row>
    <row r="111" spans="1:6" ht="15.75" thickBot="1">
      <c r="A111" s="76">
        <v>34</v>
      </c>
      <c r="B111" s="77" t="s">
        <v>20</v>
      </c>
      <c r="C111" s="78" t="s">
        <v>188</v>
      </c>
      <c r="D111" s="93">
        <v>0</v>
      </c>
      <c r="E111" s="93">
        <v>0</v>
      </c>
      <c r="F111" s="87">
        <v>0</v>
      </c>
    </row>
    <row r="112" spans="1:6" ht="15">
      <c r="A112" s="1">
        <v>342</v>
      </c>
      <c r="B112" s="2" t="s">
        <v>232</v>
      </c>
      <c r="C112" s="11" t="s">
        <v>189</v>
      </c>
      <c r="D112" s="93">
        <v>0</v>
      </c>
      <c r="E112" s="93">
        <v>0</v>
      </c>
      <c r="F112" s="87">
        <v>0</v>
      </c>
    </row>
    <row r="113" spans="1:6" ht="15">
      <c r="A113" s="44">
        <v>3422</v>
      </c>
      <c r="B113" s="45" t="s">
        <v>233</v>
      </c>
      <c r="C113" s="46" t="s">
        <v>190</v>
      </c>
      <c r="D113" s="88">
        <v>0</v>
      </c>
      <c r="E113" s="88">
        <v>0</v>
      </c>
      <c r="F113" s="88">
        <v>0</v>
      </c>
    </row>
    <row r="114" spans="1:6" ht="15">
      <c r="A114" s="44">
        <v>3423</v>
      </c>
      <c r="B114" s="45" t="s">
        <v>233</v>
      </c>
      <c r="C114" s="46" t="s">
        <v>191</v>
      </c>
      <c r="D114" s="88">
        <v>0</v>
      </c>
      <c r="E114" s="88">
        <v>0</v>
      </c>
      <c r="F114" s="88">
        <v>0</v>
      </c>
    </row>
    <row r="115" spans="1:6" ht="15">
      <c r="A115" s="44">
        <v>3433</v>
      </c>
      <c r="B115" s="45" t="s">
        <v>36</v>
      </c>
      <c r="C115" s="46" t="s">
        <v>192</v>
      </c>
      <c r="D115" s="88">
        <v>0</v>
      </c>
      <c r="E115" s="88">
        <v>0</v>
      </c>
      <c r="F115" s="88">
        <v>0</v>
      </c>
    </row>
    <row r="116" spans="1:6" ht="15">
      <c r="A116" s="44">
        <v>3434</v>
      </c>
      <c r="B116" s="45" t="s">
        <v>164</v>
      </c>
      <c r="C116" s="46" t="s">
        <v>193</v>
      </c>
      <c r="D116" s="88">
        <v>0</v>
      </c>
      <c r="E116" s="88">
        <v>0</v>
      </c>
      <c r="F116" s="88">
        <v>0</v>
      </c>
    </row>
    <row r="117" spans="1:6" ht="18" customHeight="1">
      <c r="A117" s="1">
        <v>343</v>
      </c>
      <c r="B117" s="2" t="s">
        <v>152</v>
      </c>
      <c r="C117" s="11" t="s">
        <v>194</v>
      </c>
      <c r="D117" s="93">
        <v>0</v>
      </c>
      <c r="E117" s="93">
        <v>0</v>
      </c>
      <c r="F117" s="87">
        <v>0</v>
      </c>
    </row>
    <row r="118" spans="1:6" ht="15">
      <c r="A118" s="44">
        <v>3431</v>
      </c>
      <c r="B118" s="45" t="s">
        <v>21</v>
      </c>
      <c r="C118" s="46" t="s">
        <v>195</v>
      </c>
      <c r="D118" s="88">
        <v>0</v>
      </c>
      <c r="E118" s="88">
        <v>0</v>
      </c>
      <c r="F118" s="88">
        <v>0</v>
      </c>
    </row>
    <row r="119" spans="1:6" ht="15">
      <c r="A119" s="44">
        <v>3432</v>
      </c>
      <c r="B119" s="45" t="s">
        <v>163</v>
      </c>
      <c r="C119" s="46" t="s">
        <v>196</v>
      </c>
      <c r="D119" s="88">
        <v>0</v>
      </c>
      <c r="E119" s="88">
        <v>0</v>
      </c>
      <c r="F119" s="88">
        <v>0</v>
      </c>
    </row>
    <row r="120" spans="1:6" ht="15">
      <c r="A120" s="44">
        <v>3433</v>
      </c>
      <c r="B120" s="45" t="s">
        <v>36</v>
      </c>
      <c r="C120" s="46" t="s">
        <v>197</v>
      </c>
      <c r="D120" s="88">
        <v>0</v>
      </c>
      <c r="E120" s="88">
        <v>0</v>
      </c>
      <c r="F120" s="88">
        <v>0</v>
      </c>
    </row>
    <row r="121" spans="1:6" ht="15.75" thickBot="1">
      <c r="A121" s="44">
        <v>3434</v>
      </c>
      <c r="B121" s="45" t="s">
        <v>164</v>
      </c>
      <c r="C121" s="46" t="s">
        <v>198</v>
      </c>
      <c r="D121" s="88">
        <v>0</v>
      </c>
      <c r="E121" s="88">
        <v>0</v>
      </c>
      <c r="F121" s="88">
        <v>0</v>
      </c>
    </row>
    <row r="122" spans="1:6" ht="15.75" thickBot="1">
      <c r="A122" s="76">
        <v>37</v>
      </c>
      <c r="B122" s="77" t="s">
        <v>166</v>
      </c>
      <c r="C122" s="78" t="s">
        <v>199</v>
      </c>
      <c r="D122" s="93">
        <v>0</v>
      </c>
      <c r="E122" s="93">
        <v>0</v>
      </c>
      <c r="F122" s="87">
        <v>0</v>
      </c>
    </row>
    <row r="123" spans="1:6" ht="15">
      <c r="A123" s="1">
        <v>372</v>
      </c>
      <c r="B123" s="2" t="s">
        <v>167</v>
      </c>
      <c r="C123" s="11" t="s">
        <v>200</v>
      </c>
      <c r="D123" s="93">
        <v>0</v>
      </c>
      <c r="E123" s="93">
        <v>0</v>
      </c>
      <c r="F123" s="87">
        <v>0</v>
      </c>
    </row>
    <row r="124" spans="1:6" ht="15">
      <c r="A124" s="44">
        <v>3721</v>
      </c>
      <c r="B124" s="45" t="s">
        <v>165</v>
      </c>
      <c r="C124" s="46" t="s">
        <v>201</v>
      </c>
      <c r="D124" s="88">
        <v>0</v>
      </c>
      <c r="E124" s="88">
        <v>0</v>
      </c>
      <c r="F124" s="88">
        <v>0</v>
      </c>
    </row>
    <row r="125" spans="1:6" ht="15.75" thickBot="1">
      <c r="A125" s="44">
        <v>3722</v>
      </c>
      <c r="B125" s="45" t="s">
        <v>234</v>
      </c>
      <c r="C125" s="46" t="s">
        <v>202</v>
      </c>
      <c r="D125" s="88">
        <v>0</v>
      </c>
      <c r="E125" s="88">
        <v>0</v>
      </c>
      <c r="F125" s="88">
        <v>0</v>
      </c>
    </row>
    <row r="126" spans="1:6" ht="15.75" thickBot="1">
      <c r="A126" s="76">
        <v>38</v>
      </c>
      <c r="B126" s="77" t="s">
        <v>235</v>
      </c>
      <c r="C126" s="78" t="s">
        <v>203</v>
      </c>
      <c r="D126" s="93">
        <v>0</v>
      </c>
      <c r="E126" s="93">
        <v>102.3</v>
      </c>
      <c r="F126" s="87">
        <v>0</v>
      </c>
    </row>
    <row r="127" spans="1:6" ht="15">
      <c r="A127" s="1">
        <v>381</v>
      </c>
      <c r="B127" s="2" t="s">
        <v>236</v>
      </c>
      <c r="C127" s="11" t="s">
        <v>204</v>
      </c>
      <c r="D127" s="93">
        <v>0</v>
      </c>
      <c r="E127" s="93">
        <v>102.3</v>
      </c>
      <c r="F127" s="87">
        <v>0</v>
      </c>
    </row>
    <row r="128" spans="1:6" ht="15">
      <c r="A128" s="44">
        <v>3811</v>
      </c>
      <c r="B128" s="45" t="s">
        <v>236</v>
      </c>
      <c r="C128" s="46" t="s">
        <v>205</v>
      </c>
      <c r="D128" s="88">
        <v>0</v>
      </c>
      <c r="E128" s="88">
        <v>0</v>
      </c>
      <c r="F128" s="88">
        <v>0</v>
      </c>
    </row>
    <row r="129" spans="1:6" ht="15">
      <c r="A129" s="44">
        <v>3812</v>
      </c>
      <c r="B129" s="45" t="s">
        <v>237</v>
      </c>
      <c r="C129" s="46" t="s">
        <v>215</v>
      </c>
      <c r="D129" s="88">
        <v>0</v>
      </c>
      <c r="E129" s="88">
        <v>102.3</v>
      </c>
      <c r="F129" s="88">
        <v>0</v>
      </c>
    </row>
    <row r="130" spans="1:6" ht="15">
      <c r="A130" s="1">
        <v>382</v>
      </c>
      <c r="B130" s="2" t="s">
        <v>102</v>
      </c>
      <c r="C130" s="11" t="s">
        <v>216</v>
      </c>
      <c r="D130" s="93">
        <v>0</v>
      </c>
      <c r="E130" s="93">
        <v>0</v>
      </c>
      <c r="F130" s="87">
        <v>0</v>
      </c>
    </row>
    <row r="131" spans="1:6" ht="15">
      <c r="A131" s="44">
        <v>3821</v>
      </c>
      <c r="B131" s="45" t="s">
        <v>238</v>
      </c>
      <c r="C131" s="46" t="s">
        <v>217</v>
      </c>
      <c r="D131" s="88">
        <v>0</v>
      </c>
      <c r="E131" s="88">
        <v>0</v>
      </c>
      <c r="F131" s="88">
        <v>0</v>
      </c>
    </row>
    <row r="132" spans="1:6" ht="15">
      <c r="A132" s="44">
        <v>3822</v>
      </c>
      <c r="B132" s="45" t="s">
        <v>239</v>
      </c>
      <c r="C132" s="46" t="s">
        <v>218</v>
      </c>
      <c r="D132" s="88">
        <v>0</v>
      </c>
      <c r="E132" s="88">
        <v>0</v>
      </c>
      <c r="F132" s="88">
        <v>0</v>
      </c>
    </row>
    <row r="133" spans="1:6" ht="15">
      <c r="A133" s="1">
        <v>383</v>
      </c>
      <c r="B133" s="2" t="s">
        <v>240</v>
      </c>
      <c r="C133" s="11" t="s">
        <v>219</v>
      </c>
      <c r="D133" s="93">
        <v>0</v>
      </c>
      <c r="E133" s="93">
        <v>0</v>
      </c>
      <c r="F133" s="87">
        <v>0</v>
      </c>
    </row>
    <row r="134" spans="1:6" ht="15">
      <c r="A134" s="44">
        <v>3833</v>
      </c>
      <c r="B134" s="45" t="s">
        <v>241</v>
      </c>
      <c r="C134" s="46" t="s">
        <v>220</v>
      </c>
      <c r="D134" s="88">
        <v>0</v>
      </c>
      <c r="E134" s="88">
        <v>0</v>
      </c>
      <c r="F134" s="88">
        <v>0</v>
      </c>
    </row>
    <row r="135" spans="1:6" ht="15">
      <c r="A135" s="44">
        <v>3834</v>
      </c>
      <c r="B135" s="45" t="s">
        <v>242</v>
      </c>
      <c r="C135" s="46" t="s">
        <v>221</v>
      </c>
      <c r="D135" s="88">
        <v>0</v>
      </c>
      <c r="E135" s="88">
        <v>0</v>
      </c>
      <c r="F135" s="88">
        <v>0</v>
      </c>
    </row>
    <row r="136" spans="1:6" ht="15">
      <c r="A136" s="15"/>
      <c r="B136" s="16" t="s">
        <v>26</v>
      </c>
      <c r="C136" s="18" t="s">
        <v>222</v>
      </c>
      <c r="D136" s="95">
        <v>1253416.82</v>
      </c>
      <c r="E136" s="95">
        <v>439894.64</v>
      </c>
      <c r="F136" s="95">
        <v>35.08</v>
      </c>
    </row>
    <row r="137" spans="3:6" ht="15">
      <c r="C137" s="12"/>
      <c r="D137" s="96"/>
      <c r="E137" s="96"/>
      <c r="F137" s="96"/>
    </row>
    <row r="138" spans="1:6" ht="20.25" customHeight="1">
      <c r="A138" s="35" t="s">
        <v>22</v>
      </c>
      <c r="B138" s="36"/>
      <c r="C138" s="37" t="s">
        <v>223</v>
      </c>
      <c r="D138" s="97">
        <v>1755.92</v>
      </c>
      <c r="E138" s="97">
        <v>1412.45</v>
      </c>
      <c r="F138" s="87">
        <f aca="true" t="shared" si="2" ref="F138:F145">E138/D138*100</f>
        <v>80.43931386395735</v>
      </c>
    </row>
    <row r="139" spans="1:6" s="71" customFormat="1" ht="19.5" customHeight="1" thickBot="1">
      <c r="A139" s="68" t="s">
        <v>111</v>
      </c>
      <c r="B139" s="69" t="s">
        <v>112</v>
      </c>
      <c r="C139" s="70" t="s">
        <v>224</v>
      </c>
      <c r="D139" s="99">
        <v>1755.92</v>
      </c>
      <c r="E139" s="99">
        <v>1412.45</v>
      </c>
      <c r="F139" s="87">
        <f t="shared" si="2"/>
        <v>80.43931386395735</v>
      </c>
    </row>
    <row r="140" spans="1:6" ht="19.5" customHeight="1" thickBot="1">
      <c r="A140" s="76">
        <v>41</v>
      </c>
      <c r="B140" s="77" t="s">
        <v>243</v>
      </c>
      <c r="C140" s="79" t="s">
        <v>225</v>
      </c>
      <c r="D140" s="93">
        <v>0</v>
      </c>
      <c r="E140" s="93">
        <v>0</v>
      </c>
      <c r="F140" s="87" t="e">
        <f t="shared" si="2"/>
        <v>#DIV/0!</v>
      </c>
    </row>
    <row r="141" spans="1:6" ht="19.5" customHeight="1">
      <c r="A141" s="1">
        <v>412</v>
      </c>
      <c r="B141" s="6" t="s">
        <v>244</v>
      </c>
      <c r="C141" s="33" t="s">
        <v>226</v>
      </c>
      <c r="D141" s="93">
        <v>0</v>
      </c>
      <c r="E141" s="93">
        <v>0</v>
      </c>
      <c r="F141" s="87" t="e">
        <f t="shared" si="2"/>
        <v>#DIV/0!</v>
      </c>
    </row>
    <row r="142" spans="1:6" ht="19.5" customHeight="1">
      <c r="A142" s="44">
        <v>4124</v>
      </c>
      <c r="B142" s="45" t="s">
        <v>245</v>
      </c>
      <c r="C142" s="50" t="s">
        <v>261</v>
      </c>
      <c r="D142" s="94">
        <v>0</v>
      </c>
      <c r="E142" s="94">
        <v>0</v>
      </c>
      <c r="F142" s="87" t="e">
        <f t="shared" si="2"/>
        <v>#DIV/0!</v>
      </c>
    </row>
    <row r="143" spans="1:6" ht="19.5" customHeight="1">
      <c r="A143" s="44">
        <v>4126</v>
      </c>
      <c r="B143" s="45" t="s">
        <v>246</v>
      </c>
      <c r="C143" s="50" t="s">
        <v>262</v>
      </c>
      <c r="D143" s="94">
        <v>0</v>
      </c>
      <c r="E143" s="94">
        <v>0</v>
      </c>
      <c r="F143" s="87" t="e">
        <f t="shared" si="2"/>
        <v>#DIV/0!</v>
      </c>
    </row>
    <row r="144" spans="1:6" ht="19.5" customHeight="1">
      <c r="A144" s="1">
        <v>418</v>
      </c>
      <c r="B144" s="6" t="s">
        <v>247</v>
      </c>
      <c r="C144" s="33" t="s">
        <v>263</v>
      </c>
      <c r="D144" s="93">
        <v>0</v>
      </c>
      <c r="E144" s="93">
        <v>0</v>
      </c>
      <c r="F144" s="87" t="e">
        <f t="shared" si="2"/>
        <v>#DIV/0!</v>
      </c>
    </row>
    <row r="145" spans="1:6" ht="19.5" customHeight="1" thickBot="1">
      <c r="A145" s="44">
        <v>4181</v>
      </c>
      <c r="B145" s="45" t="s">
        <v>247</v>
      </c>
      <c r="C145" s="50" t="s">
        <v>264</v>
      </c>
      <c r="D145" s="94">
        <v>0</v>
      </c>
      <c r="E145" s="94">
        <v>0</v>
      </c>
      <c r="F145" s="87" t="e">
        <f t="shared" si="2"/>
        <v>#DIV/0!</v>
      </c>
    </row>
    <row r="146" spans="1:6" ht="23.25" customHeight="1" thickBot="1">
      <c r="A146" s="76">
        <v>42</v>
      </c>
      <c r="B146" s="77" t="s">
        <v>23</v>
      </c>
      <c r="C146" s="79" t="s">
        <v>265</v>
      </c>
      <c r="D146" s="93">
        <v>1755.92</v>
      </c>
      <c r="E146" s="93">
        <v>1412.45</v>
      </c>
      <c r="F146" s="87">
        <f>E146/D146*100</f>
        <v>80.43931386395735</v>
      </c>
    </row>
    <row r="147" spans="1:6" ht="23.25" customHeight="1">
      <c r="A147" s="1">
        <v>421</v>
      </c>
      <c r="B147" s="6" t="s">
        <v>248</v>
      </c>
      <c r="C147" s="33" t="s">
        <v>266</v>
      </c>
      <c r="D147" s="93">
        <v>0</v>
      </c>
      <c r="E147" s="93">
        <v>0</v>
      </c>
      <c r="F147" s="87" t="e">
        <f aca="true" t="shared" si="3" ref="F147:F169">E147/D147*100</f>
        <v>#DIV/0!</v>
      </c>
    </row>
    <row r="148" spans="1:6" ht="14.25" customHeight="1">
      <c r="A148" s="44">
        <v>4212</v>
      </c>
      <c r="B148" s="45" t="s">
        <v>249</v>
      </c>
      <c r="C148" s="50" t="s">
        <v>267</v>
      </c>
      <c r="D148" s="94">
        <v>0</v>
      </c>
      <c r="E148" s="94">
        <v>0</v>
      </c>
      <c r="F148" s="87" t="e">
        <f t="shared" si="3"/>
        <v>#DIV/0!</v>
      </c>
    </row>
    <row r="149" spans="1:6" ht="40.5" customHeight="1">
      <c r="A149" s="44">
        <v>4214</v>
      </c>
      <c r="B149" s="45" t="s">
        <v>250</v>
      </c>
      <c r="C149" s="50" t="s">
        <v>268</v>
      </c>
      <c r="D149" s="94">
        <v>0</v>
      </c>
      <c r="E149" s="94">
        <v>0</v>
      </c>
      <c r="F149" s="87" t="e">
        <f t="shared" si="3"/>
        <v>#DIV/0!</v>
      </c>
    </row>
    <row r="150" spans="1:6" ht="15">
      <c r="A150" s="1">
        <v>422</v>
      </c>
      <c r="B150" s="6" t="s">
        <v>37</v>
      </c>
      <c r="C150" s="33" t="s">
        <v>269</v>
      </c>
      <c r="D150" s="93">
        <v>1327.23</v>
      </c>
      <c r="E150" s="93">
        <v>1412.45</v>
      </c>
      <c r="F150" s="87">
        <f t="shared" si="3"/>
        <v>106.42089163144293</v>
      </c>
    </row>
    <row r="151" spans="1:6" ht="15">
      <c r="A151" s="44">
        <v>4221</v>
      </c>
      <c r="B151" s="45" t="s">
        <v>139</v>
      </c>
      <c r="C151" s="50" t="s">
        <v>270</v>
      </c>
      <c r="D151" s="94">
        <v>1327.23</v>
      </c>
      <c r="E151" s="94">
        <v>0</v>
      </c>
      <c r="F151" s="87">
        <f t="shared" si="3"/>
        <v>0</v>
      </c>
    </row>
    <row r="152" spans="1:6" ht="15">
      <c r="A152" s="44">
        <v>4222</v>
      </c>
      <c r="B152" s="45" t="s">
        <v>140</v>
      </c>
      <c r="C152" s="50" t="s">
        <v>271</v>
      </c>
      <c r="D152" s="94">
        <v>0</v>
      </c>
      <c r="E152" s="94">
        <v>0</v>
      </c>
      <c r="F152" s="87" t="e">
        <f t="shared" si="3"/>
        <v>#DIV/0!</v>
      </c>
    </row>
    <row r="153" spans="1:6" ht="15">
      <c r="A153" s="44">
        <v>4223</v>
      </c>
      <c r="B153" s="45" t="s">
        <v>143</v>
      </c>
      <c r="C153" s="50" t="s">
        <v>272</v>
      </c>
      <c r="D153" s="94">
        <v>0</v>
      </c>
      <c r="E153" s="94">
        <v>0</v>
      </c>
      <c r="F153" s="87" t="e">
        <f t="shared" si="3"/>
        <v>#DIV/0!</v>
      </c>
    </row>
    <row r="154" spans="1:6" ht="15">
      <c r="A154" s="44">
        <v>4224</v>
      </c>
      <c r="B154" s="45" t="s">
        <v>144</v>
      </c>
      <c r="C154" s="50" t="s">
        <v>273</v>
      </c>
      <c r="D154" s="94">
        <v>0</v>
      </c>
      <c r="E154" s="94">
        <v>0</v>
      </c>
      <c r="F154" s="87" t="e">
        <f t="shared" si="3"/>
        <v>#DIV/0!</v>
      </c>
    </row>
    <row r="155" spans="1:6" ht="15">
      <c r="A155" s="44">
        <v>4225</v>
      </c>
      <c r="B155" s="45" t="s">
        <v>145</v>
      </c>
      <c r="C155" s="50" t="s">
        <v>274</v>
      </c>
      <c r="D155" s="94">
        <v>0</v>
      </c>
      <c r="E155" s="94">
        <v>0</v>
      </c>
      <c r="F155" s="87" t="e">
        <f t="shared" si="3"/>
        <v>#DIV/0!</v>
      </c>
    </row>
    <row r="156" spans="1:6" ht="15">
      <c r="A156" s="44">
        <v>4226</v>
      </c>
      <c r="B156" s="45" t="s">
        <v>251</v>
      </c>
      <c r="C156" s="50" t="s">
        <v>275</v>
      </c>
      <c r="D156" s="94">
        <v>0</v>
      </c>
      <c r="E156" s="94">
        <v>0</v>
      </c>
      <c r="F156" s="87" t="e">
        <f t="shared" si="3"/>
        <v>#DIV/0!</v>
      </c>
    </row>
    <row r="157" spans="1:6" ht="16.5" customHeight="1">
      <c r="A157" s="44">
        <v>4227</v>
      </c>
      <c r="B157" s="45" t="s">
        <v>146</v>
      </c>
      <c r="C157" s="50" t="s">
        <v>276</v>
      </c>
      <c r="D157" s="94">
        <v>0</v>
      </c>
      <c r="E157" s="94">
        <v>1412.45</v>
      </c>
      <c r="F157" s="87" t="e">
        <f t="shared" si="3"/>
        <v>#DIV/0!</v>
      </c>
    </row>
    <row r="158" spans="1:6" ht="15.75" customHeight="1">
      <c r="A158" s="1">
        <v>424</v>
      </c>
      <c r="B158" s="6" t="s">
        <v>301</v>
      </c>
      <c r="C158" s="33" t="s">
        <v>277</v>
      </c>
      <c r="D158" s="93">
        <v>428.69</v>
      </c>
      <c r="E158" s="93">
        <v>0</v>
      </c>
      <c r="F158" s="87">
        <f t="shared" si="3"/>
        <v>0</v>
      </c>
    </row>
    <row r="159" spans="1:6" ht="15.75" customHeight="1">
      <c r="A159" s="44">
        <v>4241</v>
      </c>
      <c r="B159" s="45" t="s">
        <v>301</v>
      </c>
      <c r="C159" s="50" t="s">
        <v>278</v>
      </c>
      <c r="D159" s="94">
        <v>428.69</v>
      </c>
      <c r="E159" s="94">
        <v>0</v>
      </c>
      <c r="F159" s="87">
        <f t="shared" si="3"/>
        <v>0</v>
      </c>
    </row>
    <row r="160" spans="1:6" ht="15.75" customHeight="1">
      <c r="A160" s="4">
        <v>426</v>
      </c>
      <c r="B160" s="5" t="s">
        <v>38</v>
      </c>
      <c r="C160" s="33" t="s">
        <v>279</v>
      </c>
      <c r="D160" s="93">
        <v>0</v>
      </c>
      <c r="E160" s="93">
        <v>0</v>
      </c>
      <c r="F160" s="87" t="e">
        <f t="shared" si="3"/>
        <v>#DIV/0!</v>
      </c>
    </row>
    <row r="161" spans="1:6" ht="15.75" customHeight="1">
      <c r="A161" s="44">
        <v>4262</v>
      </c>
      <c r="B161" s="45" t="s">
        <v>24</v>
      </c>
      <c r="C161" s="50" t="s">
        <v>280</v>
      </c>
      <c r="D161" s="94">
        <v>0</v>
      </c>
      <c r="E161" s="94">
        <v>0</v>
      </c>
      <c r="F161" s="87" t="e">
        <f t="shared" si="3"/>
        <v>#DIV/0!</v>
      </c>
    </row>
    <row r="162" spans="1:6" ht="15.75" customHeight="1">
      <c r="A162" s="44">
        <v>4263</v>
      </c>
      <c r="B162" s="45" t="s">
        <v>252</v>
      </c>
      <c r="C162" s="50" t="s">
        <v>282</v>
      </c>
      <c r="D162" s="94">
        <v>0</v>
      </c>
      <c r="E162" s="94">
        <v>0</v>
      </c>
      <c r="F162" s="87" t="e">
        <f t="shared" si="3"/>
        <v>#DIV/0!</v>
      </c>
    </row>
    <row r="163" spans="1:6" ht="15.75" customHeight="1" thickBot="1">
      <c r="A163" s="44">
        <v>4264</v>
      </c>
      <c r="B163" s="45" t="s">
        <v>147</v>
      </c>
      <c r="C163" s="50" t="s">
        <v>283</v>
      </c>
      <c r="D163" s="94">
        <v>0</v>
      </c>
      <c r="E163" s="94">
        <v>0</v>
      </c>
      <c r="F163" s="87" t="e">
        <f t="shared" si="3"/>
        <v>#DIV/0!</v>
      </c>
    </row>
    <row r="164" spans="1:6" ht="15.75" thickBot="1">
      <c r="A164" s="80">
        <v>45</v>
      </c>
      <c r="B164" s="81" t="s">
        <v>148</v>
      </c>
      <c r="C164" s="82" t="s">
        <v>284</v>
      </c>
      <c r="D164" s="93">
        <v>0</v>
      </c>
      <c r="E164" s="93">
        <v>0</v>
      </c>
      <c r="F164" s="87" t="e">
        <f t="shared" si="3"/>
        <v>#DIV/0!</v>
      </c>
    </row>
    <row r="165" spans="1:6" ht="15">
      <c r="A165" s="51">
        <v>451</v>
      </c>
      <c r="B165" s="49" t="s">
        <v>149</v>
      </c>
      <c r="C165" s="50" t="s">
        <v>285</v>
      </c>
      <c r="D165" s="94">
        <v>0</v>
      </c>
      <c r="E165" s="94">
        <v>0</v>
      </c>
      <c r="F165" s="87" t="e">
        <f t="shared" si="3"/>
        <v>#DIV/0!</v>
      </c>
    </row>
    <row r="166" spans="1:6" ht="15">
      <c r="A166" s="51">
        <v>452</v>
      </c>
      <c r="B166" s="49" t="s">
        <v>150</v>
      </c>
      <c r="C166" s="50" t="s">
        <v>286</v>
      </c>
      <c r="D166" s="94">
        <v>0</v>
      </c>
      <c r="E166" s="94">
        <v>0</v>
      </c>
      <c r="F166" s="87" t="e">
        <f t="shared" si="3"/>
        <v>#DIV/0!</v>
      </c>
    </row>
    <row r="167" spans="1:6" ht="15">
      <c r="A167" s="44">
        <v>453</v>
      </c>
      <c r="B167" s="49" t="s">
        <v>151</v>
      </c>
      <c r="C167" s="50" t="s">
        <v>287</v>
      </c>
      <c r="D167" s="94">
        <v>0</v>
      </c>
      <c r="E167" s="94">
        <v>0</v>
      </c>
      <c r="F167" s="87" t="e">
        <f t="shared" si="3"/>
        <v>#DIV/0!</v>
      </c>
    </row>
    <row r="168" spans="1:6" ht="15">
      <c r="A168" s="44">
        <v>454</v>
      </c>
      <c r="B168" s="49" t="s">
        <v>253</v>
      </c>
      <c r="C168" s="50" t="s">
        <v>288</v>
      </c>
      <c r="D168" s="94">
        <v>0</v>
      </c>
      <c r="E168" s="94">
        <v>0</v>
      </c>
      <c r="F168" s="87" t="e">
        <f t="shared" si="3"/>
        <v>#DIV/0!</v>
      </c>
    </row>
    <row r="169" spans="1:6" ht="15">
      <c r="A169" s="15"/>
      <c r="B169" s="16" t="s">
        <v>25</v>
      </c>
      <c r="C169" s="18" t="s">
        <v>290</v>
      </c>
      <c r="D169" s="95">
        <v>1755.92</v>
      </c>
      <c r="E169" s="95">
        <v>1412.45</v>
      </c>
      <c r="F169" s="87">
        <f t="shared" si="3"/>
        <v>80.43931386395735</v>
      </c>
    </row>
    <row r="170" spans="3:6" ht="23.25" customHeight="1">
      <c r="C170" s="12"/>
      <c r="D170" s="96"/>
      <c r="E170" s="96"/>
      <c r="F170" s="96"/>
    </row>
    <row r="171" spans="1:6" ht="15">
      <c r="A171" s="35"/>
      <c r="B171" s="36" t="s">
        <v>254</v>
      </c>
      <c r="C171" s="37" t="s">
        <v>289</v>
      </c>
      <c r="D171" s="97">
        <v>0</v>
      </c>
      <c r="E171" s="97">
        <v>0</v>
      </c>
      <c r="F171" s="98">
        <v>0</v>
      </c>
    </row>
    <row r="172" spans="1:6" ht="27.75" customHeight="1" thickBot="1">
      <c r="A172" s="68" t="s">
        <v>116</v>
      </c>
      <c r="B172" s="72" t="s">
        <v>117</v>
      </c>
      <c r="C172" s="70" t="s">
        <v>291</v>
      </c>
      <c r="D172" s="99">
        <v>0</v>
      </c>
      <c r="E172" s="99">
        <v>0</v>
      </c>
      <c r="F172" s="100">
        <v>0</v>
      </c>
    </row>
    <row r="173" spans="1:6" ht="15.75" thickBot="1">
      <c r="A173" s="76">
        <v>54</v>
      </c>
      <c r="B173" s="77" t="s">
        <v>254</v>
      </c>
      <c r="C173" s="79" t="s">
        <v>281</v>
      </c>
      <c r="D173" s="93">
        <v>0</v>
      </c>
      <c r="E173" s="93">
        <v>0</v>
      </c>
      <c r="F173" s="87">
        <v>0</v>
      </c>
    </row>
    <row r="174" spans="1:6" ht="15">
      <c r="A174" s="1">
        <v>542</v>
      </c>
      <c r="B174" s="6" t="s">
        <v>255</v>
      </c>
      <c r="C174" s="33" t="s">
        <v>292</v>
      </c>
      <c r="D174" s="93">
        <v>0</v>
      </c>
      <c r="E174" s="93">
        <v>0</v>
      </c>
      <c r="F174" s="87">
        <v>0</v>
      </c>
    </row>
    <row r="175" spans="1:6" ht="15">
      <c r="A175" s="44">
        <v>5424</v>
      </c>
      <c r="B175" s="45" t="s">
        <v>256</v>
      </c>
      <c r="C175" s="50" t="s">
        <v>293</v>
      </c>
      <c r="D175" s="94">
        <v>0</v>
      </c>
      <c r="E175" s="94">
        <v>0</v>
      </c>
      <c r="F175" s="88">
        <v>0</v>
      </c>
    </row>
    <row r="176" spans="1:6" ht="15">
      <c r="A176" s="1">
        <v>544</v>
      </c>
      <c r="B176" s="6" t="s">
        <v>257</v>
      </c>
      <c r="C176" s="33" t="s">
        <v>294</v>
      </c>
      <c r="D176" s="93">
        <v>0</v>
      </c>
      <c r="E176" s="93">
        <v>0</v>
      </c>
      <c r="F176" s="87">
        <v>0</v>
      </c>
    </row>
    <row r="177" spans="1:6" ht="15">
      <c r="A177" s="44">
        <v>5443</v>
      </c>
      <c r="B177" s="45" t="s">
        <v>258</v>
      </c>
      <c r="C177" s="50" t="s">
        <v>295</v>
      </c>
      <c r="D177" s="94">
        <v>0</v>
      </c>
      <c r="E177" s="94">
        <v>0</v>
      </c>
      <c r="F177" s="88">
        <v>0</v>
      </c>
    </row>
    <row r="178" spans="1:6" ht="15">
      <c r="A178" s="44">
        <v>5445</v>
      </c>
      <c r="B178" s="45" t="s">
        <v>259</v>
      </c>
      <c r="C178" s="50" t="s">
        <v>296</v>
      </c>
      <c r="D178" s="94">
        <v>0</v>
      </c>
      <c r="E178" s="94">
        <v>0</v>
      </c>
      <c r="F178" s="88">
        <v>0</v>
      </c>
    </row>
    <row r="179" spans="1:6" ht="15">
      <c r="A179" s="15"/>
      <c r="B179" s="16" t="s">
        <v>260</v>
      </c>
      <c r="C179" s="18" t="s">
        <v>297</v>
      </c>
      <c r="D179" s="95">
        <v>0</v>
      </c>
      <c r="E179" s="95">
        <v>0</v>
      </c>
      <c r="F179" s="95">
        <v>0</v>
      </c>
    </row>
    <row r="185" spans="2:5" ht="15">
      <c r="B185" t="s">
        <v>311</v>
      </c>
      <c r="E185" t="s">
        <v>308</v>
      </c>
    </row>
    <row r="186" spans="2:5" ht="15">
      <c r="B186" t="s">
        <v>314</v>
      </c>
      <c r="E186" t="s">
        <v>315</v>
      </c>
    </row>
    <row r="194" spans="4:5" ht="15">
      <c r="D194" t="s">
        <v>303</v>
      </c>
      <c r="E194" t="s">
        <v>300</v>
      </c>
    </row>
    <row r="195" ht="15">
      <c r="D195" t="s">
        <v>300</v>
      </c>
    </row>
  </sheetData>
  <sheetProtection/>
  <mergeCells count="6">
    <mergeCell ref="A29:B29"/>
    <mergeCell ref="A67:B67"/>
    <mergeCell ref="A6:B6"/>
    <mergeCell ref="A17:B17"/>
    <mergeCell ref="A24:B24"/>
    <mergeCell ref="A27:B27"/>
  </mergeCells>
  <printOptions/>
  <pageMargins left="0.7086614173228347" right="0.2362204724409449" top="0.7480314960629921" bottom="0.7480314960629921" header="0.5118110236220472" footer="0.31496062992125984"/>
  <pageSetup orientation="portrait" paperSize="9" scale="75" r:id="rId1"/>
  <headerFooter>
    <oddHeader>&amp;C&amp;"Calibri,Podebljano"&amp;12IZVRŠENJE FINANCIJSKOG PLANA OD 01.01.2023. DO 30.06.2023.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2014-02-07T13:10:13Z</cp:lastPrinted>
  <dcterms:created xsi:type="dcterms:W3CDTF">2006-11-28T10:16:26Z</dcterms:created>
  <dcterms:modified xsi:type="dcterms:W3CDTF">2023-07-12T07:33:46Z</dcterms:modified>
  <cp:category/>
  <cp:version/>
  <cp:contentType/>
  <cp:contentStatus/>
</cp:coreProperties>
</file>